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拟安排" sheetId="5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<sst xmlns="http://schemas.openxmlformats.org/spreadsheetml/2006/main" count="48">
  <si>
    <t>附件：</t>
  </si>
  <si>
    <t>2021年度农田建设项目决算明细表</t>
  </si>
  <si>
    <t>序号</t>
  </si>
  <si>
    <t>项目名称　</t>
  </si>
  <si>
    <t>批复总额</t>
  </si>
  <si>
    <t xml:space="preserve">市级财政投入      </t>
  </si>
  <si>
    <t>第一次拨款</t>
  </si>
  <si>
    <t xml:space="preserve">第二次拨款  </t>
  </si>
  <si>
    <t>合计已拨款</t>
  </si>
  <si>
    <t>清算金额</t>
  </si>
  <si>
    <t>清算应拨数</t>
  </si>
  <si>
    <t>差额</t>
  </si>
  <si>
    <t>备注</t>
  </si>
  <si>
    <t>金山区枫泾镇五星村粮田建设项目</t>
  </si>
  <si>
    <t>金山区亭林镇油车村粮田建设项目</t>
  </si>
  <si>
    <t>延期项目</t>
  </si>
  <si>
    <t>金山区廊下镇景阳村粮田建设项目</t>
  </si>
  <si>
    <t>金山区吕巷镇龙跃村粮田建设项目</t>
  </si>
  <si>
    <t>金山区金山卫镇张桥村粮田建设项目</t>
  </si>
  <si>
    <t>金山区小计</t>
  </si>
  <si>
    <t>上海崇明联扶实业公司新隆粮田项目</t>
  </si>
  <si>
    <t>上海北湖现代农业发展有限公司粮田项目</t>
  </si>
  <si>
    <t>崇明长兴镇光荣村菜田建设项目</t>
  </si>
  <si>
    <t>崇明区庙镇永乐村粮田建设项目</t>
  </si>
  <si>
    <t>崇明区城桥现代农业园区菜田建设项目</t>
  </si>
  <si>
    <t>崇明区小计</t>
  </si>
  <si>
    <t>奉贤区西渡街道金港村粮田建设项目</t>
  </si>
  <si>
    <t>奉贤区庄行镇芦泾村存古村粮田建设项目</t>
  </si>
  <si>
    <t>奉贤区柘林镇南胜村粮田建设项目</t>
  </si>
  <si>
    <t>奉贤区金汇镇乐善村粮田建设项目</t>
  </si>
  <si>
    <t>奉贤区奉城镇塘外村粮田建设项目</t>
  </si>
  <si>
    <t>奉贤区青村镇陶宅村菜田建设项目</t>
  </si>
  <si>
    <t>奉贤区小计</t>
  </si>
  <si>
    <t>嘉定区徐行镇小庙村、红星村粮田建设项目</t>
  </si>
  <si>
    <t>嘉定区小计</t>
  </si>
  <si>
    <t>松江区小昆山镇汤村村粮田建设项目</t>
  </si>
  <si>
    <t>松江区新浜镇许家草村粮田建设项目</t>
  </si>
  <si>
    <t>松江区佘山镇张朴村粮田建设项目</t>
  </si>
  <si>
    <t>松江区小计</t>
  </si>
  <si>
    <t>青浦区练塘镇浦南村粮田建设项目</t>
  </si>
  <si>
    <t>青浦区重固镇福泉山村粮田建设项目</t>
  </si>
  <si>
    <t>青浦区小计</t>
  </si>
  <si>
    <t>区转移支付合计</t>
  </si>
  <si>
    <t>光明田原生态农业科技有限公司粮田建设项目</t>
  </si>
  <si>
    <t>光明食品集团海丰现代农业2021粮田建设项目</t>
  </si>
  <si>
    <t>光明集团合计</t>
  </si>
  <si>
    <t>总      计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</si>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</sst>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0"/>
      <color rgb="FF000000"/>
      <name val="宋体"/>
      <charset val="134"/>
    </font>
    <font>
      <sz val="10"/>
      <color rgb="FF000000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44"/>
  <sheetViews>
    <sheetView tabSelected="1" zoomScale="115" zoomScaleNormal="115" topLeftCell="A22" workbookViewId="0">
      <selection activeCell="J33" sqref="J33"/>
    </sheetView>
  </sheetViews>
  <sheetFormatPr defaultColWidth="9" defaultRowHeight="13.5"/>
  <cols>
    <col min="1" max="1" width="5.5" customWidth="1"/>
    <col min="2" max="2" width="35.225" customWidth="1"/>
    <col min="3" max="3" width="11.625" customWidth="1"/>
    <col min="4" max="4" width="12.8333333333333" customWidth="1"/>
    <col min="5" max="5" width="12.15" customWidth="1"/>
    <col min="6" max="8" width="10.375"/>
    <col min="9" max="9" width="10.2083333333333" customWidth="1"/>
    <col min="11" max="11" width="13.9083333333333" hidden="1" customWidth="1"/>
  </cols>
  <sheetData>
    <row r="1" spans="1:1">
      <c r="A1" t="s">
        <v>0</v>
      </c>
    </row>
    <row r="2" ht="38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0" customHeight="1" spans="1:1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23" t="s">
        <v>10</v>
      </c>
      <c r="J3" s="3" t="s">
        <v>11</v>
      </c>
      <c r="K3" s="3" t="s">
        <v>12</v>
      </c>
    </row>
    <row r="4" ht="14" customHeight="1" spans="1:11">
      <c r="A4" s="2"/>
      <c r="B4" s="3"/>
      <c r="C4" s="3"/>
      <c r="D4" s="3"/>
      <c r="E4" s="3"/>
      <c r="F4" s="3"/>
      <c r="G4" s="3"/>
      <c r="H4" s="3"/>
      <c r="I4" s="23"/>
      <c r="J4" s="3"/>
      <c r="K4" s="3"/>
    </row>
    <row r="5" ht="25" customHeight="1" spans="1:11">
      <c r="A5" s="4">
        <v>1</v>
      </c>
      <c r="B5" s="4" t="s">
        <v>13</v>
      </c>
      <c r="C5" s="5">
        <v>4505.84</v>
      </c>
      <c r="D5" s="6">
        <v>3604.67</v>
      </c>
      <c r="E5" s="6">
        <v>2523.27</v>
      </c>
      <c r="F5" s="7">
        <v>720.93</v>
      </c>
      <c r="G5" s="7">
        <f>E5+F5</f>
        <v>3244.2</v>
      </c>
      <c r="H5" s="7">
        <v>4428.13</v>
      </c>
      <c r="I5" s="24">
        <v>3542.5</v>
      </c>
      <c r="J5" s="24">
        <f>I5-G5</f>
        <v>298.3</v>
      </c>
      <c r="K5" s="25"/>
    </row>
    <row r="6" ht="25" customHeight="1" spans="1:11">
      <c r="A6" s="4">
        <v>2</v>
      </c>
      <c r="B6" s="4" t="s">
        <v>14</v>
      </c>
      <c r="C6" s="5">
        <v>1158.43</v>
      </c>
      <c r="D6" s="6">
        <v>926.74</v>
      </c>
      <c r="E6" s="6">
        <v>648.72</v>
      </c>
      <c r="F6" s="7">
        <v>185.35</v>
      </c>
      <c r="G6" s="7">
        <f>E6+F6</f>
        <v>834.07</v>
      </c>
      <c r="H6" s="8">
        <v>1057.14</v>
      </c>
      <c r="I6" s="26">
        <v>845.71</v>
      </c>
      <c r="J6" s="24">
        <f>I6-G6</f>
        <v>11.64</v>
      </c>
      <c r="K6" s="25" t="s">
        <v>15</v>
      </c>
    </row>
    <row r="7" ht="25" customHeight="1" spans="1:11">
      <c r="A7" s="4">
        <v>3</v>
      </c>
      <c r="B7" s="4" t="s">
        <v>16</v>
      </c>
      <c r="C7" s="5">
        <v>777.72</v>
      </c>
      <c r="D7" s="6">
        <v>622.18</v>
      </c>
      <c r="E7" s="6">
        <v>435.53</v>
      </c>
      <c r="F7" s="7">
        <v>124.43</v>
      </c>
      <c r="G7" s="7">
        <f>E7+F7</f>
        <v>559.96</v>
      </c>
      <c r="H7" s="8">
        <v>717.43</v>
      </c>
      <c r="I7" s="26">
        <v>573.94</v>
      </c>
      <c r="J7" s="24">
        <f>I7-G7</f>
        <v>13.98</v>
      </c>
      <c r="K7" s="25"/>
    </row>
    <row r="8" ht="25" customHeight="1" spans="1:11">
      <c r="A8" s="4">
        <v>4</v>
      </c>
      <c r="B8" s="4" t="s">
        <v>17</v>
      </c>
      <c r="C8" s="5">
        <v>1520.57</v>
      </c>
      <c r="D8" s="6">
        <v>1216.46</v>
      </c>
      <c r="E8" s="6">
        <v>851.52</v>
      </c>
      <c r="F8" s="7">
        <v>243.29</v>
      </c>
      <c r="G8" s="7">
        <f>E8+F8</f>
        <v>1094.81</v>
      </c>
      <c r="H8" s="8">
        <v>1452.58</v>
      </c>
      <c r="I8" s="26">
        <v>1162.06</v>
      </c>
      <c r="J8" s="24">
        <f>I8-G8</f>
        <v>67.25</v>
      </c>
      <c r="K8" s="25"/>
    </row>
    <row r="9" ht="25" customHeight="1" spans="1:11">
      <c r="A9" s="4">
        <v>5</v>
      </c>
      <c r="B9" s="9" t="s">
        <v>18</v>
      </c>
      <c r="C9" s="5">
        <v>3195.97</v>
      </c>
      <c r="D9" s="6">
        <v>2556.78</v>
      </c>
      <c r="E9" s="6">
        <v>1789.75</v>
      </c>
      <c r="F9" s="7">
        <v>511.35</v>
      </c>
      <c r="G9" s="7">
        <f>E9+F9</f>
        <v>2301.1</v>
      </c>
      <c r="H9" s="8">
        <v>3010.2</v>
      </c>
      <c r="I9" s="26">
        <f>H9*0.8</f>
        <v>2408.16</v>
      </c>
      <c r="J9" s="24">
        <f>I9-G9</f>
        <v>107.06</v>
      </c>
      <c r="K9" s="25"/>
    </row>
    <row r="10" ht="25" customHeight="1" spans="1:11">
      <c r="A10" s="10" t="s">
        <v>19</v>
      </c>
      <c r="B10" s="11"/>
      <c r="C10" s="12">
        <f t="shared" ref="C10:J10" si="0">SUM(C5:C9)</f>
        <v>11158.53</v>
      </c>
      <c r="D10" s="12">
        <f t="shared" si="0"/>
        <v>8926.83</v>
      </c>
      <c r="E10" s="12">
        <f t="shared" si="0"/>
        <v>6248.79</v>
      </c>
      <c r="F10" s="12">
        <f t="shared" si="0"/>
        <v>1785.35</v>
      </c>
      <c r="G10" s="12">
        <f t="shared" si="0"/>
        <v>8034.14</v>
      </c>
      <c r="H10" s="12">
        <f t="shared" si="0"/>
        <v>10665.48</v>
      </c>
      <c r="I10" s="12">
        <f t="shared" si="0"/>
        <v>8532.37</v>
      </c>
      <c r="J10" s="12">
        <f t="shared" si="0"/>
        <v>498.23</v>
      </c>
      <c r="K10" s="25"/>
    </row>
    <row r="11" ht="25" customHeight="1" spans="1:11">
      <c r="A11" s="5">
        <v>6</v>
      </c>
      <c r="B11" s="5" t="s">
        <v>20</v>
      </c>
      <c r="C11" s="5">
        <v>861.1</v>
      </c>
      <c r="D11" s="6">
        <v>774.99</v>
      </c>
      <c r="E11" s="6">
        <v>542.49</v>
      </c>
      <c r="F11" s="7">
        <v>155</v>
      </c>
      <c r="G11" s="7">
        <f>E11+F11</f>
        <v>697.49</v>
      </c>
      <c r="H11" s="8">
        <v>851.06</v>
      </c>
      <c r="I11" s="26">
        <v>765.95</v>
      </c>
      <c r="J11" s="24">
        <f>I11-G11</f>
        <v>68.46</v>
      </c>
      <c r="K11" s="25"/>
    </row>
    <row r="12" ht="25" customHeight="1" spans="1:11">
      <c r="A12" s="5">
        <f>A11+1</f>
        <v>7</v>
      </c>
      <c r="B12" s="5" t="s">
        <v>21</v>
      </c>
      <c r="C12" s="5">
        <v>5364.66</v>
      </c>
      <c r="D12" s="6">
        <v>4828.19</v>
      </c>
      <c r="E12" s="6">
        <v>3379.73</v>
      </c>
      <c r="F12" s="7">
        <v>965.64</v>
      </c>
      <c r="G12" s="7">
        <f>E12+F12</f>
        <v>4345.37</v>
      </c>
      <c r="H12" s="8">
        <v>5320.93</v>
      </c>
      <c r="I12" s="26">
        <v>4788.84</v>
      </c>
      <c r="J12" s="24">
        <f>I12-G12</f>
        <v>443.47</v>
      </c>
      <c r="K12" s="25"/>
    </row>
    <row r="13" ht="25" customHeight="1" spans="1:11">
      <c r="A13" s="5">
        <f>A12+1</f>
        <v>8</v>
      </c>
      <c r="B13" s="5" t="s">
        <v>22</v>
      </c>
      <c r="C13" s="5">
        <v>974.35</v>
      </c>
      <c r="D13" s="6">
        <v>876.92</v>
      </c>
      <c r="E13" s="6">
        <v>613.84</v>
      </c>
      <c r="F13" s="7">
        <v>175.39</v>
      </c>
      <c r="G13" s="7">
        <f>E13+F13</f>
        <v>789.23</v>
      </c>
      <c r="H13" s="8">
        <v>879.63</v>
      </c>
      <c r="I13" s="26">
        <v>791.67</v>
      </c>
      <c r="J13" s="24">
        <f>I13-G13</f>
        <v>2.43999999999994</v>
      </c>
      <c r="K13" s="25"/>
    </row>
    <row r="14" ht="25" customHeight="1" spans="1:11">
      <c r="A14" s="5">
        <v>9</v>
      </c>
      <c r="B14" s="5" t="s">
        <v>23</v>
      </c>
      <c r="C14" s="5">
        <v>826.45</v>
      </c>
      <c r="D14" s="6">
        <v>743.81</v>
      </c>
      <c r="E14" s="6">
        <v>520.66</v>
      </c>
      <c r="F14" s="7">
        <v>148.77</v>
      </c>
      <c r="G14" s="7">
        <f t="shared" ref="G14:G37" si="1">E14+F14</f>
        <v>669.43</v>
      </c>
      <c r="H14" s="8">
        <v>818.05</v>
      </c>
      <c r="I14" s="26">
        <v>736.25</v>
      </c>
      <c r="J14" s="24">
        <f t="shared" ref="J14:J27" si="2">I14-G14</f>
        <v>66.82</v>
      </c>
      <c r="K14" s="25"/>
    </row>
    <row r="15" ht="25" customHeight="1" spans="1:11">
      <c r="A15" s="5">
        <v>10</v>
      </c>
      <c r="B15" s="5" t="s">
        <v>24</v>
      </c>
      <c r="C15" s="5">
        <v>626.57</v>
      </c>
      <c r="D15" s="6">
        <v>563.91</v>
      </c>
      <c r="E15" s="6">
        <v>394.74</v>
      </c>
      <c r="F15" s="7">
        <v>112.78</v>
      </c>
      <c r="G15" s="7">
        <f t="shared" si="1"/>
        <v>507.52</v>
      </c>
      <c r="H15" s="8">
        <v>623.95</v>
      </c>
      <c r="I15" s="26">
        <v>561.56</v>
      </c>
      <c r="J15" s="24">
        <f t="shared" si="2"/>
        <v>54.04</v>
      </c>
      <c r="K15" s="25"/>
    </row>
    <row r="16" ht="25" customHeight="1" spans="1:11">
      <c r="A16" s="10" t="s">
        <v>25</v>
      </c>
      <c r="B16" s="11"/>
      <c r="C16" s="13">
        <f>SUM(C11:C15)</f>
        <v>8653.13</v>
      </c>
      <c r="D16" s="13">
        <f>SUM(D11:D15)</f>
        <v>7787.82</v>
      </c>
      <c r="E16" s="13">
        <f t="shared" ref="C16:J16" si="3">SUM(E11:E15)</f>
        <v>5451.46</v>
      </c>
      <c r="F16" s="13">
        <f t="shared" si="3"/>
        <v>1557.58</v>
      </c>
      <c r="G16" s="13">
        <f t="shared" si="3"/>
        <v>7009.04</v>
      </c>
      <c r="H16" s="13">
        <f t="shared" si="3"/>
        <v>8493.62</v>
      </c>
      <c r="I16" s="13">
        <f t="shared" si="3"/>
        <v>7644.27</v>
      </c>
      <c r="J16" s="13">
        <f t="shared" si="3"/>
        <v>635.23</v>
      </c>
      <c r="K16" s="25"/>
    </row>
    <row r="17" ht="25" customHeight="1" spans="1:11">
      <c r="A17" s="4">
        <v>11</v>
      </c>
      <c r="B17" s="5" t="s">
        <v>26</v>
      </c>
      <c r="C17" s="5">
        <v>1100.13</v>
      </c>
      <c r="D17" s="6">
        <v>880.1</v>
      </c>
      <c r="E17" s="6">
        <v>616.07</v>
      </c>
      <c r="F17" s="7">
        <v>176.02</v>
      </c>
      <c r="G17" s="7">
        <f t="shared" si="1"/>
        <v>792.09</v>
      </c>
      <c r="H17" s="8">
        <v>951.42</v>
      </c>
      <c r="I17" s="26">
        <v>761.14</v>
      </c>
      <c r="J17" s="24">
        <f t="shared" si="2"/>
        <v>-30.95</v>
      </c>
      <c r="K17" s="25"/>
    </row>
    <row r="18" ht="25" customHeight="1" spans="1:11">
      <c r="A18" s="4">
        <f>A17+1</f>
        <v>12</v>
      </c>
      <c r="B18" s="4" t="s">
        <v>27</v>
      </c>
      <c r="C18" s="5">
        <v>1269.44</v>
      </c>
      <c r="D18" s="6">
        <v>1015.55</v>
      </c>
      <c r="E18" s="6">
        <v>710.89</v>
      </c>
      <c r="F18" s="7">
        <v>203.11</v>
      </c>
      <c r="G18" s="7">
        <f t="shared" si="1"/>
        <v>914</v>
      </c>
      <c r="H18" s="8">
        <v>1192.77</v>
      </c>
      <c r="I18" s="26">
        <v>954.22</v>
      </c>
      <c r="J18" s="24">
        <f t="shared" si="2"/>
        <v>40.22</v>
      </c>
      <c r="K18" s="25"/>
    </row>
    <row r="19" ht="25" customHeight="1" spans="1:11">
      <c r="A19" s="4">
        <f>A18+1</f>
        <v>13</v>
      </c>
      <c r="B19" s="4" t="s">
        <v>28</v>
      </c>
      <c r="C19" s="5">
        <v>947.09</v>
      </c>
      <c r="D19" s="6">
        <v>757.67</v>
      </c>
      <c r="E19" s="6">
        <v>530.37</v>
      </c>
      <c r="F19" s="7">
        <v>151.53</v>
      </c>
      <c r="G19" s="7">
        <f t="shared" si="1"/>
        <v>681.9</v>
      </c>
      <c r="H19" s="8">
        <v>824.44</v>
      </c>
      <c r="I19" s="26">
        <v>659.55</v>
      </c>
      <c r="J19" s="24">
        <f t="shared" si="2"/>
        <v>-22.35</v>
      </c>
      <c r="K19" s="25"/>
    </row>
    <row r="20" ht="25" customHeight="1" spans="1:11">
      <c r="A20" s="4">
        <f>A19+1</f>
        <v>14</v>
      </c>
      <c r="B20" s="4" t="s">
        <v>29</v>
      </c>
      <c r="C20" s="5">
        <v>631.83</v>
      </c>
      <c r="D20" s="6">
        <v>505.46</v>
      </c>
      <c r="E20" s="6">
        <v>353.82</v>
      </c>
      <c r="F20" s="7">
        <v>101.09</v>
      </c>
      <c r="G20" s="7">
        <f t="shared" si="1"/>
        <v>454.91</v>
      </c>
      <c r="H20" s="8">
        <v>596.35</v>
      </c>
      <c r="I20" s="26">
        <f>H20*0.8</f>
        <v>477.08</v>
      </c>
      <c r="J20" s="24">
        <f t="shared" si="2"/>
        <v>22.17</v>
      </c>
      <c r="K20" s="25"/>
    </row>
    <row r="21" ht="25" customHeight="1" spans="1:11">
      <c r="A21" s="4">
        <f>A20+1</f>
        <v>15</v>
      </c>
      <c r="B21" s="4" t="s">
        <v>30</v>
      </c>
      <c r="C21" s="5">
        <v>1933.9</v>
      </c>
      <c r="D21" s="6">
        <v>1547.12</v>
      </c>
      <c r="E21" s="6">
        <v>1082.98</v>
      </c>
      <c r="F21" s="7">
        <v>309.43</v>
      </c>
      <c r="G21" s="7">
        <f t="shared" si="1"/>
        <v>1392.41</v>
      </c>
      <c r="H21" s="8">
        <v>1614.29</v>
      </c>
      <c r="I21" s="26">
        <v>1291.43</v>
      </c>
      <c r="J21" s="24">
        <f t="shared" si="2"/>
        <v>-100.98</v>
      </c>
      <c r="K21" s="25"/>
    </row>
    <row r="22" ht="25" customHeight="1" spans="1:11">
      <c r="A22" s="4">
        <v>16</v>
      </c>
      <c r="B22" s="4" t="s">
        <v>31</v>
      </c>
      <c r="C22" s="5">
        <v>899.78</v>
      </c>
      <c r="D22" s="6">
        <v>719.82</v>
      </c>
      <c r="E22" s="6">
        <v>503.88</v>
      </c>
      <c r="F22" s="7">
        <v>143.96</v>
      </c>
      <c r="G22" s="7">
        <f t="shared" si="1"/>
        <v>647.84</v>
      </c>
      <c r="H22" s="8">
        <v>799.34</v>
      </c>
      <c r="I22" s="26">
        <v>639.47</v>
      </c>
      <c r="J22" s="24">
        <f t="shared" si="2"/>
        <v>-8.37</v>
      </c>
      <c r="K22" s="25"/>
    </row>
    <row r="23" ht="25" customHeight="1" spans="1:11">
      <c r="A23" s="10" t="s">
        <v>32</v>
      </c>
      <c r="B23" s="11"/>
      <c r="C23" s="12">
        <f t="shared" ref="C23:I23" si="4">SUM(C17:C22)</f>
        <v>6782.17</v>
      </c>
      <c r="D23" s="12">
        <f t="shared" si="4"/>
        <v>5425.72</v>
      </c>
      <c r="E23" s="12">
        <f t="shared" si="4"/>
        <v>3798.01</v>
      </c>
      <c r="F23" s="12">
        <f t="shared" si="4"/>
        <v>1085.14</v>
      </c>
      <c r="G23" s="12">
        <f t="shared" si="4"/>
        <v>4883.15</v>
      </c>
      <c r="H23" s="12">
        <f t="shared" si="4"/>
        <v>5978.61</v>
      </c>
      <c r="I23" s="12">
        <f t="shared" si="4"/>
        <v>4782.89</v>
      </c>
      <c r="J23" s="12">
        <f t="shared" si="2"/>
        <v>-100.26</v>
      </c>
      <c r="K23" s="25"/>
    </row>
    <row r="24" ht="26" customHeight="1" spans="1:11">
      <c r="A24" s="14">
        <v>17</v>
      </c>
      <c r="B24" s="15" t="s">
        <v>33</v>
      </c>
      <c r="C24" s="5">
        <v>1256.68</v>
      </c>
      <c r="D24" s="6">
        <v>754.01</v>
      </c>
      <c r="E24" s="6">
        <v>527.81</v>
      </c>
      <c r="F24" s="7">
        <v>150.8</v>
      </c>
      <c r="G24" s="7">
        <f t="shared" si="1"/>
        <v>678.61</v>
      </c>
      <c r="H24" s="8">
        <v>1172.45</v>
      </c>
      <c r="I24" s="26">
        <f>H24*0.6</f>
        <v>703.47</v>
      </c>
      <c r="J24" s="24">
        <f t="shared" si="2"/>
        <v>24.8600000000001</v>
      </c>
      <c r="K24" s="27"/>
    </row>
    <row r="25" ht="25" customHeight="1" spans="1:11">
      <c r="A25" s="10" t="s">
        <v>34</v>
      </c>
      <c r="B25" s="11"/>
      <c r="C25" s="12">
        <f t="shared" ref="C25:I25" si="5">SUM(C24:C24)</f>
        <v>1256.68</v>
      </c>
      <c r="D25" s="12">
        <f t="shared" si="5"/>
        <v>754.01</v>
      </c>
      <c r="E25" s="12">
        <f t="shared" si="5"/>
        <v>527.81</v>
      </c>
      <c r="F25" s="12">
        <f t="shared" si="5"/>
        <v>150.8</v>
      </c>
      <c r="G25" s="12">
        <f t="shared" si="5"/>
        <v>678.61</v>
      </c>
      <c r="H25" s="12">
        <f t="shared" si="5"/>
        <v>1172.45</v>
      </c>
      <c r="I25" s="12">
        <f t="shared" si="5"/>
        <v>703.47</v>
      </c>
      <c r="J25" s="12">
        <f t="shared" si="2"/>
        <v>24.8600000000001</v>
      </c>
      <c r="K25" s="25"/>
    </row>
    <row r="26" ht="25" customHeight="1" spans="1:11">
      <c r="A26" s="5">
        <v>18</v>
      </c>
      <c r="B26" s="5" t="s">
        <v>35</v>
      </c>
      <c r="C26" s="5">
        <v>1292.07</v>
      </c>
      <c r="D26" s="6">
        <v>904.45</v>
      </c>
      <c r="E26" s="6">
        <v>633.11</v>
      </c>
      <c r="F26" s="7">
        <v>180.9</v>
      </c>
      <c r="G26" s="7">
        <f t="shared" si="1"/>
        <v>814.01</v>
      </c>
      <c r="H26" s="8">
        <v>1235.19</v>
      </c>
      <c r="I26" s="26">
        <v>864.63</v>
      </c>
      <c r="J26" s="24">
        <f t="shared" si="2"/>
        <v>50.62</v>
      </c>
      <c r="K26" s="25"/>
    </row>
    <row r="27" ht="25" customHeight="1" spans="1:11">
      <c r="A27" s="5">
        <v>19</v>
      </c>
      <c r="B27" s="5" t="s">
        <v>36</v>
      </c>
      <c r="C27" s="5">
        <v>1538.53</v>
      </c>
      <c r="D27" s="6">
        <v>1076.97</v>
      </c>
      <c r="E27" s="6">
        <v>753.88</v>
      </c>
      <c r="F27" s="7">
        <v>215.39</v>
      </c>
      <c r="G27" s="7">
        <f t="shared" si="1"/>
        <v>969.27</v>
      </c>
      <c r="H27" s="8">
        <v>1300.39</v>
      </c>
      <c r="I27" s="26">
        <v>910.27</v>
      </c>
      <c r="J27" s="24">
        <f t="shared" si="2"/>
        <v>-59</v>
      </c>
      <c r="K27" s="25"/>
    </row>
    <row r="28" ht="25" customHeight="1" spans="1:11">
      <c r="A28" s="5">
        <v>20</v>
      </c>
      <c r="B28" s="5" t="s">
        <v>37</v>
      </c>
      <c r="C28" s="5">
        <v>828.78</v>
      </c>
      <c r="D28" s="6">
        <v>580.15</v>
      </c>
      <c r="E28" s="6">
        <v>406.11</v>
      </c>
      <c r="F28" s="7">
        <v>116.03</v>
      </c>
      <c r="G28" s="7">
        <f t="shared" si="1"/>
        <v>522.14</v>
      </c>
      <c r="H28" s="8">
        <v>726.97</v>
      </c>
      <c r="I28" s="26">
        <v>508.88</v>
      </c>
      <c r="J28" s="24">
        <f t="shared" ref="J28:J37" si="6">I28-G28</f>
        <v>-13.26</v>
      </c>
      <c r="K28" s="25"/>
    </row>
    <row r="29" ht="25" customHeight="1" spans="1:11">
      <c r="A29" s="10" t="s">
        <v>38</v>
      </c>
      <c r="B29" s="11"/>
      <c r="C29" s="12">
        <f t="shared" ref="C29:I29" si="7">SUM(C26:C28)</f>
        <v>3659.38</v>
      </c>
      <c r="D29" s="12">
        <f t="shared" si="7"/>
        <v>2561.57</v>
      </c>
      <c r="E29" s="12">
        <f t="shared" si="7"/>
        <v>1793.1</v>
      </c>
      <c r="F29" s="12">
        <f t="shared" si="7"/>
        <v>512.32</v>
      </c>
      <c r="G29" s="12">
        <f t="shared" si="7"/>
        <v>2305.42</v>
      </c>
      <c r="H29" s="12">
        <f t="shared" si="7"/>
        <v>3262.55</v>
      </c>
      <c r="I29" s="12">
        <f t="shared" si="7"/>
        <v>2283.78</v>
      </c>
      <c r="J29" s="12">
        <f t="shared" si="6"/>
        <v>-21.6399999999999</v>
      </c>
      <c r="K29" s="25"/>
    </row>
    <row r="30" ht="25" customHeight="1" spans="1:11">
      <c r="A30" s="5">
        <v>21</v>
      </c>
      <c r="B30" s="5" t="s">
        <v>39</v>
      </c>
      <c r="C30" s="5">
        <v>2396.67</v>
      </c>
      <c r="D30" s="6">
        <v>1677.67</v>
      </c>
      <c r="E30" s="6">
        <v>1174.37</v>
      </c>
      <c r="F30" s="7">
        <v>335.53</v>
      </c>
      <c r="G30" s="7">
        <f t="shared" si="1"/>
        <v>1509.9</v>
      </c>
      <c r="H30" s="8">
        <v>2067.44</v>
      </c>
      <c r="I30" s="26">
        <v>1447.21</v>
      </c>
      <c r="J30" s="24">
        <f t="shared" si="6"/>
        <v>-62.6899999999998</v>
      </c>
      <c r="K30" s="25"/>
    </row>
    <row r="31" ht="25" customHeight="1" spans="1:11">
      <c r="A31" s="16">
        <v>22</v>
      </c>
      <c r="B31" s="5" t="s">
        <v>40</v>
      </c>
      <c r="C31" s="5">
        <v>492.22</v>
      </c>
      <c r="D31" s="6">
        <v>344.55</v>
      </c>
      <c r="E31" s="6">
        <v>241.19</v>
      </c>
      <c r="F31" s="7">
        <v>68.91</v>
      </c>
      <c r="G31" s="7">
        <f t="shared" si="1"/>
        <v>310.1</v>
      </c>
      <c r="H31" s="8">
        <v>454.05</v>
      </c>
      <c r="I31" s="26">
        <v>317.84</v>
      </c>
      <c r="J31" s="24">
        <f t="shared" si="6"/>
        <v>7.73999999999995</v>
      </c>
      <c r="K31" s="25"/>
    </row>
    <row r="32" ht="25" customHeight="1" spans="1:11">
      <c r="A32" s="10" t="s">
        <v>41</v>
      </c>
      <c r="B32" s="11"/>
      <c r="C32" s="12">
        <f t="shared" ref="C32:I32" si="8">SUM(C30:C31)</f>
        <v>2888.89</v>
      </c>
      <c r="D32" s="13">
        <v>2022.22</v>
      </c>
      <c r="E32" s="17">
        <v>1415.56</v>
      </c>
      <c r="F32" s="17">
        <f t="shared" si="8"/>
        <v>404.44</v>
      </c>
      <c r="G32" s="12">
        <f t="shared" si="8"/>
        <v>1820</v>
      </c>
      <c r="H32" s="12">
        <f t="shared" si="8"/>
        <v>2521.49</v>
      </c>
      <c r="I32" s="12">
        <f t="shared" si="8"/>
        <v>1765.05</v>
      </c>
      <c r="J32" s="12">
        <f t="shared" si="6"/>
        <v>-54.95</v>
      </c>
      <c r="K32" s="25"/>
    </row>
    <row r="33" ht="25" customHeight="1" spans="1:11">
      <c r="A33" s="18" t="s">
        <v>42</v>
      </c>
      <c r="B33" s="19"/>
      <c r="C33" s="12">
        <f t="shared" ref="C33:J33" si="9">C32+C29+C25+C23+C16+C10</f>
        <v>34398.78</v>
      </c>
      <c r="D33" s="12">
        <f t="shared" si="9"/>
        <v>27478.17</v>
      </c>
      <c r="E33" s="12">
        <f t="shared" si="9"/>
        <v>19234.73</v>
      </c>
      <c r="F33" s="12">
        <f t="shared" si="9"/>
        <v>5495.63</v>
      </c>
      <c r="G33" s="12">
        <f t="shared" si="9"/>
        <v>24730.36</v>
      </c>
      <c r="H33" s="12">
        <f t="shared" si="9"/>
        <v>32094.2</v>
      </c>
      <c r="I33" s="12">
        <f t="shared" si="9"/>
        <v>25711.83</v>
      </c>
      <c r="J33" s="12">
        <f t="shared" si="9"/>
        <v>981.47</v>
      </c>
      <c r="K33" s="25"/>
    </row>
    <row r="34" ht="25" customHeight="1" spans="1:11">
      <c r="A34" s="5">
        <v>23</v>
      </c>
      <c r="B34" s="5" t="s">
        <v>43</v>
      </c>
      <c r="C34" s="5">
        <v>1514.32</v>
      </c>
      <c r="D34" s="6">
        <v>1211.46</v>
      </c>
      <c r="E34" s="6">
        <v>848.02</v>
      </c>
      <c r="F34" s="7">
        <v>242.29</v>
      </c>
      <c r="G34" s="7">
        <f t="shared" si="1"/>
        <v>1090.31</v>
      </c>
      <c r="H34" s="8">
        <v>1476.56</v>
      </c>
      <c r="I34" s="26">
        <v>1181.25</v>
      </c>
      <c r="J34" s="24">
        <f t="shared" si="6"/>
        <v>90.9400000000001</v>
      </c>
      <c r="K34" s="25"/>
    </row>
    <row r="35" ht="25" customHeight="1" spans="1:11">
      <c r="A35" s="5">
        <v>24</v>
      </c>
      <c r="B35" s="5" t="s">
        <v>44</v>
      </c>
      <c r="C35" s="5">
        <v>7919.32</v>
      </c>
      <c r="D35" s="6">
        <v>6335.46</v>
      </c>
      <c r="E35" s="6">
        <v>4434.82</v>
      </c>
      <c r="F35" s="7">
        <v>1267.09</v>
      </c>
      <c r="G35" s="7">
        <f t="shared" si="1"/>
        <v>5701.91</v>
      </c>
      <c r="H35" s="8">
        <v>7768.11</v>
      </c>
      <c r="I35" s="26">
        <v>6214.49</v>
      </c>
      <c r="J35" s="24">
        <f t="shared" si="6"/>
        <v>512.58</v>
      </c>
      <c r="K35" s="25"/>
    </row>
    <row r="36" ht="25" customHeight="1" spans="1:11">
      <c r="A36" s="10" t="s">
        <v>45</v>
      </c>
      <c r="B36" s="11"/>
      <c r="C36" s="12">
        <f t="shared" ref="C36:J36" si="10">SUM(C34:C35)</f>
        <v>9433.64</v>
      </c>
      <c r="D36" s="12">
        <f t="shared" si="10"/>
        <v>7546.92</v>
      </c>
      <c r="E36" s="12">
        <f t="shared" si="10"/>
        <v>5282.84</v>
      </c>
      <c r="F36" s="12">
        <f t="shared" si="10"/>
        <v>1509.38</v>
      </c>
      <c r="G36" s="12">
        <f t="shared" si="10"/>
        <v>6792.22</v>
      </c>
      <c r="H36" s="12">
        <f t="shared" si="10"/>
        <v>9244.67</v>
      </c>
      <c r="I36" s="12">
        <f t="shared" si="10"/>
        <v>7395.74</v>
      </c>
      <c r="J36" s="12">
        <f t="shared" si="10"/>
        <v>603.52</v>
      </c>
      <c r="K36" s="25"/>
    </row>
    <row r="37" ht="25" customHeight="1" spans="1:11">
      <c r="A37" s="20" t="s">
        <v>46</v>
      </c>
      <c r="B37" s="21"/>
      <c r="C37" s="22">
        <f t="shared" ref="C37:I37" si="11">C33+C36</f>
        <v>43832.42</v>
      </c>
      <c r="D37" s="22">
        <f t="shared" si="11"/>
        <v>35025.09</v>
      </c>
      <c r="E37" s="22">
        <f t="shared" si="11"/>
        <v>24517.57</v>
      </c>
      <c r="F37" s="22">
        <f t="shared" si="11"/>
        <v>7005.01</v>
      </c>
      <c r="G37" s="22">
        <f t="shared" si="11"/>
        <v>31522.58</v>
      </c>
      <c r="H37" s="22">
        <f t="shared" si="11"/>
        <v>41338.87</v>
      </c>
      <c r="I37" s="22">
        <f t="shared" si="11"/>
        <v>33107.57</v>
      </c>
      <c r="J37" s="22">
        <f t="shared" si="6"/>
        <v>1584.99</v>
      </c>
      <c r="K37" s="25"/>
    </row>
    <row r="43" spans="7:7">
      <c r="G43" t="s">
        <v>47</v>
      </c>
    </row>
    <row r="44" ht="11" customHeight="1"/>
  </sheetData>
  <mergeCells count="21">
    <mergeCell ref="A2:K2"/>
    <mergeCell ref="A10:B10"/>
    <mergeCell ref="A16:B16"/>
    <mergeCell ref="A23:B23"/>
    <mergeCell ref="A25:B25"/>
    <mergeCell ref="A29:B29"/>
    <mergeCell ref="A32:B32"/>
    <mergeCell ref="A33:B33"/>
    <mergeCell ref="A36:B36"/>
    <mergeCell ref="A37:B3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502777777777778" right="0.502777777777778" top="0.554166666666667" bottom="0.554166666666667" header="0.297916666666667" footer="0.297916666666667"/>
  <pageSetup paperSize="9" scale="6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拟安排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2020-10-01T18:03:00Z</dcterms:created>
  <dcterms:modified xsi:type="dcterms:W3CDTF">2024-09-14T02:34:28Z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