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095" windowHeight="12225"/>
  </bookViews>
  <sheets>
    <sheet name="Sheet1 (2)" sheetId="2" r:id="rId1"/>
    <sheet name="Sheet1" sheetId="1" r:id="rId2"/>
  </sheets>
  <calcPr calcId="144525"/>
</workbook>
</file>

<file path=xl/sharedStrings.xml><?xml version="1.0" encoding="utf-8"?>
<sst xmlns="http://schemas.openxmlformats.org/spreadsheetml/2006/main" count="152">
  <si>
    <t>附件1</t>
  </si>
  <si>
    <t>上海都市玫瑰园休闲农业项目建设计划及投资执行情况表</t>
  </si>
  <si>
    <t>序号</t>
  </si>
  <si>
    <t>名称</t>
  </si>
  <si>
    <t>计量单位</t>
  </si>
  <si>
    <t>建设情况</t>
  </si>
  <si>
    <t>投资额（万元）</t>
  </si>
  <si>
    <t>计划数</t>
  </si>
  <si>
    <t>完成数</t>
  </si>
  <si>
    <t>结算数</t>
  </si>
  <si>
    <t>一</t>
  </si>
  <si>
    <t>生态景观环境改造</t>
  </si>
  <si>
    <t>（一）</t>
  </si>
  <si>
    <t>景观水系工程</t>
  </si>
  <si>
    <t>水系驳岸处理</t>
  </si>
  <si>
    <t>m</t>
  </si>
  <si>
    <t>挖方</t>
  </si>
  <si>
    <r>
      <rPr>
        <sz val="10.5"/>
        <color rgb="FF000000"/>
        <rFont val="仿宋_GB2312"/>
        <charset val="134"/>
      </rPr>
      <t>m</t>
    </r>
    <r>
      <rPr>
        <vertAlign val="superscript"/>
        <sz val="10.5"/>
        <color rgb="FF000000"/>
        <rFont val="仿宋_GB2312"/>
        <charset val="134"/>
      </rPr>
      <t>2</t>
    </r>
  </si>
  <si>
    <t>填方</t>
  </si>
  <si>
    <t>（二）</t>
  </si>
  <si>
    <t>景观绿化工程</t>
  </si>
  <si>
    <t>玫瑰品种引进</t>
  </si>
  <si>
    <t>株</t>
  </si>
  <si>
    <t>玫瑰架</t>
  </si>
  <si>
    <t>个</t>
  </si>
  <si>
    <t>玫瑰围墙</t>
  </si>
  <si>
    <t>密植层次绿化</t>
  </si>
  <si>
    <t>（三）</t>
  </si>
  <si>
    <t>观光步道工程</t>
  </si>
  <si>
    <t>观光步道</t>
  </si>
  <si>
    <t>沥青道路</t>
  </si>
  <si>
    <t>（四）</t>
  </si>
  <si>
    <t>观光凉亭工程</t>
  </si>
  <si>
    <t>景观凉亭工程</t>
  </si>
  <si>
    <t>（五）</t>
  </si>
  <si>
    <t>地形改造工程</t>
  </si>
  <si>
    <t>平整土地</t>
  </si>
  <si>
    <t>土壤改良</t>
  </si>
  <si>
    <t>地形改造</t>
  </si>
  <si>
    <t>二</t>
  </si>
  <si>
    <t>农业旅游配套设施</t>
  </si>
  <si>
    <t>铁艺门</t>
  </si>
  <si>
    <t>岗亭</t>
  </si>
  <si>
    <t>休息椅</t>
  </si>
  <si>
    <t>指示牌</t>
  </si>
  <si>
    <t>垃圾箱</t>
  </si>
  <si>
    <t>厕所</t>
  </si>
  <si>
    <t>停车场铺装</t>
  </si>
  <si>
    <t>亲水平台铺装</t>
  </si>
  <si>
    <t>平台节点铺装</t>
  </si>
  <si>
    <t>三</t>
  </si>
  <si>
    <t>景观给排水、喷灌工程</t>
  </si>
  <si>
    <t>项</t>
  </si>
  <si>
    <t>四</t>
  </si>
  <si>
    <t>景观照明工程</t>
  </si>
  <si>
    <t>五</t>
  </si>
  <si>
    <t>农业项目管理费</t>
  </si>
  <si>
    <t>合计</t>
  </si>
  <si>
    <t>附件2</t>
  </si>
  <si>
    <t>上海都市菜园农业旅游配套建设项目建设计划及投资执行情况表</t>
  </si>
  <si>
    <t>基础设施建设</t>
  </si>
  <si>
    <t>廊道</t>
  </si>
  <si>
    <t>亭子</t>
  </si>
  <si>
    <t>水车</t>
  </si>
  <si>
    <t>六角亭</t>
  </si>
  <si>
    <t>四方栅栏院子</t>
  </si>
  <si>
    <t>四边拱门架</t>
  </si>
  <si>
    <t>四片两门架</t>
  </si>
  <si>
    <t>一字栅栏亭</t>
  </si>
  <si>
    <t>交叉围栏</t>
  </si>
  <si>
    <t>两门圆柱架</t>
  </si>
  <si>
    <t>花瓣架</t>
  </si>
  <si>
    <t>桥边瓜架</t>
  </si>
  <si>
    <t>葫芦架</t>
  </si>
  <si>
    <t>种植箱</t>
  </si>
  <si>
    <t>瓜架</t>
  </si>
  <si>
    <t>新增项目</t>
  </si>
  <si>
    <t>防腐木修复、木油</t>
  </si>
  <si>
    <t>爬藤架</t>
  </si>
  <si>
    <t>果树费用</t>
  </si>
  <si>
    <t>莲雾树</t>
  </si>
  <si>
    <t>棵</t>
  </si>
  <si>
    <t>香蕉树</t>
  </si>
  <si>
    <t>脐橙树</t>
  </si>
  <si>
    <t>盆栽苹果树</t>
  </si>
  <si>
    <t>杨桃树</t>
  </si>
  <si>
    <t>项目管理费</t>
  </si>
  <si>
    <t>附件3</t>
  </si>
  <si>
    <t>光明粮食科技产业园工艺设备技术升级项目建设计划及投资执行情况表</t>
  </si>
  <si>
    <t>工程费用</t>
  </si>
  <si>
    <t>园区粮食卸船及烘干系统工艺改造</t>
  </si>
  <si>
    <t>稻谷卸船输送工艺改造</t>
  </si>
  <si>
    <t>三号烘干车间热源改造</t>
  </si>
  <si>
    <t>园区大米加工相关工艺改造</t>
  </si>
  <si>
    <t>大米加工车间稻谷进料口粉尘问题</t>
  </si>
  <si>
    <t>成品大米自动包装工艺及喷码问题</t>
  </si>
  <si>
    <t>2号大米车间升级改造</t>
  </si>
  <si>
    <t>3号大米车间凉米仓成品改造</t>
  </si>
  <si>
    <t>园区粮食仓储系统相关工艺改造</t>
  </si>
  <si>
    <t>1.2万吨低温库通风改造</t>
  </si>
  <si>
    <t>1.2万吨低温库筒库进仓工艺流程技术改造</t>
  </si>
  <si>
    <t>平房仓库货架改造</t>
  </si>
  <si>
    <t>平方仓库风洞改造</t>
  </si>
  <si>
    <t>小麦品质提升项目</t>
  </si>
  <si>
    <t>园区配套设施升级改造</t>
  </si>
  <si>
    <t>园区清洁设备升级</t>
  </si>
  <si>
    <t>电路改造</t>
  </si>
  <si>
    <t>其他费用</t>
  </si>
  <si>
    <t>附件4</t>
  </si>
  <si>
    <t>光明食品集团有机葡萄生产基地设施改造项目建设计划及投资执行情况表</t>
  </si>
  <si>
    <t>水泥明沟</t>
  </si>
  <si>
    <t>下田坡道</t>
  </si>
  <si>
    <t>过路涵洞</t>
  </si>
  <si>
    <t>棚内道路</t>
  </si>
  <si>
    <r>
      <rPr>
        <sz val="10"/>
        <color rgb="FF000000"/>
        <rFont val="Times New Roman"/>
        <charset val="134"/>
      </rPr>
      <t>m</t>
    </r>
    <r>
      <rPr>
        <vertAlign val="superscript"/>
        <sz val="10"/>
        <color rgb="FF000000"/>
        <rFont val="Times New Roman"/>
        <charset val="134"/>
      </rPr>
      <t>2</t>
    </r>
  </si>
  <si>
    <t>田间道路</t>
  </si>
  <si>
    <t>生产设施</t>
  </si>
  <si>
    <r>
      <rPr>
        <sz val="10"/>
        <color rgb="FF000000"/>
        <rFont val="Times New Roman"/>
        <charset val="134"/>
      </rPr>
      <t>GSW7430</t>
    </r>
    <r>
      <rPr>
        <sz val="10"/>
        <color rgb="FF000000"/>
        <rFont val="宋体"/>
        <charset val="134"/>
      </rPr>
      <t>型连栋大棚</t>
    </r>
  </si>
  <si>
    <t>定植沟</t>
  </si>
  <si>
    <t>灌溉系统</t>
  </si>
  <si>
    <t>套</t>
  </si>
  <si>
    <t>喷药机</t>
  </si>
  <si>
    <t>葡萄架架材</t>
  </si>
  <si>
    <t>附件5</t>
  </si>
  <si>
    <t>光明食品集团所属海丰米业新增300吨大米加工流水线及配套设施项目
建设计划及投资执行情况表</t>
  </si>
  <si>
    <t>大米车间土建</t>
  </si>
  <si>
    <t>拆墙补墙</t>
  </si>
  <si>
    <t>新增孔洞</t>
  </si>
  <si>
    <t>填补孔洞</t>
  </si>
  <si>
    <t>主要设备</t>
  </si>
  <si>
    <r>
      <t>稻谷清理工段</t>
    </r>
    <r>
      <rPr>
        <b/>
        <sz val="10"/>
        <color theme="1"/>
        <rFont val="Times New Roman"/>
        <charset val="134"/>
      </rPr>
      <t>(</t>
    </r>
    <r>
      <rPr>
        <b/>
        <sz val="10"/>
        <color theme="1"/>
        <rFont val="宋体"/>
        <charset val="134"/>
      </rPr>
      <t>稻谷产量</t>
    </r>
    <r>
      <rPr>
        <b/>
        <sz val="10"/>
        <color theme="1"/>
        <rFont val="Times New Roman"/>
        <charset val="134"/>
      </rPr>
      <t>13t/h)</t>
    </r>
  </si>
  <si>
    <r>
      <t>砻谷、谷糙分离工段（稻谷处理量</t>
    </r>
    <r>
      <rPr>
        <b/>
        <sz val="10"/>
        <color theme="1"/>
        <rFont val="Times New Roman"/>
        <charset val="134"/>
      </rPr>
      <t>13t/h</t>
    </r>
    <r>
      <rPr>
        <b/>
        <sz val="10"/>
        <color theme="1"/>
        <rFont val="宋体"/>
        <charset val="134"/>
      </rPr>
      <t>）</t>
    </r>
  </si>
  <si>
    <r>
      <t>糙米工段（糙米处理量</t>
    </r>
    <r>
      <rPr>
        <b/>
        <sz val="10"/>
        <color theme="1"/>
        <rFont val="Times New Roman"/>
        <charset val="134"/>
      </rPr>
      <t>10t/h</t>
    </r>
    <r>
      <rPr>
        <b/>
        <sz val="10"/>
        <color theme="1"/>
        <rFont val="宋体"/>
        <charset val="134"/>
      </rPr>
      <t>）</t>
    </r>
  </si>
  <si>
    <r>
      <t>碾米工段（糙米处理量</t>
    </r>
    <r>
      <rPr>
        <b/>
        <sz val="10"/>
        <color theme="1"/>
        <rFont val="Times New Roman"/>
        <charset val="134"/>
      </rPr>
      <t>10t/h</t>
    </r>
    <r>
      <rPr>
        <b/>
        <sz val="10"/>
        <color theme="1"/>
        <rFont val="宋体"/>
        <charset val="134"/>
      </rPr>
      <t>）</t>
    </r>
  </si>
  <si>
    <r>
      <t>白米分级、凉米、配米工段（白米产量</t>
    </r>
    <r>
      <rPr>
        <b/>
        <sz val="10"/>
        <color theme="1"/>
        <rFont val="Times New Roman"/>
        <charset val="134"/>
      </rPr>
      <t>8.5t/h</t>
    </r>
    <r>
      <rPr>
        <b/>
        <sz val="10"/>
        <color theme="1"/>
        <rFont val="宋体"/>
        <charset val="134"/>
      </rPr>
      <t>）</t>
    </r>
  </si>
  <si>
    <r>
      <t>抛光、色选、分级工段（白米产量</t>
    </r>
    <r>
      <rPr>
        <b/>
        <sz val="10"/>
        <color theme="1"/>
        <rFont val="Times New Roman"/>
        <charset val="134"/>
      </rPr>
      <t>8.5t/h</t>
    </r>
    <r>
      <rPr>
        <b/>
        <sz val="10"/>
        <color theme="1"/>
        <rFont val="宋体"/>
        <charset val="134"/>
      </rPr>
      <t>）</t>
    </r>
  </si>
  <si>
    <r>
      <t>成品打包工段</t>
    </r>
    <r>
      <rPr>
        <b/>
        <sz val="10"/>
        <color theme="1"/>
        <rFont val="Times New Roman"/>
        <charset val="134"/>
      </rPr>
      <t>(</t>
    </r>
    <r>
      <rPr>
        <b/>
        <sz val="10"/>
        <color theme="1"/>
        <rFont val="宋体"/>
        <charset val="134"/>
      </rPr>
      <t>白米产量</t>
    </r>
    <r>
      <rPr>
        <b/>
        <sz val="10"/>
        <color theme="1"/>
        <rFont val="Times New Roman"/>
        <charset val="134"/>
      </rPr>
      <t>8.5t/h</t>
    </r>
    <r>
      <rPr>
        <b/>
        <sz val="10"/>
        <color theme="1"/>
        <rFont val="宋体"/>
        <charset val="134"/>
      </rPr>
      <t>）</t>
    </r>
  </si>
  <si>
    <t>稻壳仓部分</t>
  </si>
  <si>
    <t>其他系统</t>
  </si>
  <si>
    <t>2.10</t>
  </si>
  <si>
    <t>PLC控制系统</t>
  </si>
  <si>
    <t>配套设备</t>
  </si>
  <si>
    <t>附属设备</t>
  </si>
  <si>
    <t>设备安装费</t>
  </si>
  <si>
    <t>临时设施费</t>
  </si>
  <si>
    <t>压力容器办证费</t>
  </si>
  <si>
    <t>可研、环评等前期咨询费</t>
  </si>
  <si>
    <t>工程设计费</t>
  </si>
  <si>
    <t>工程招标编制及代理</t>
  </si>
  <si>
    <t>审计及其他费用</t>
  </si>
  <si>
    <t>印花税</t>
  </si>
  <si>
    <t>总计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</si>
</sst>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9">
    <font>
      <sz val="11"/>
      <color theme="1"/>
      <name val="宋体"/>
      <charset val="134"/>
      <scheme val="minor"/>
    </font>
    <font>
      <sz val="12"/>
      <color theme="1"/>
      <name val="仿宋_GB2312"/>
      <charset val="134"/>
    </font>
    <font>
      <b/>
      <sz val="14"/>
      <color theme="1"/>
      <name val="黑体"/>
      <charset val="134"/>
    </font>
    <font>
      <sz val="10.5"/>
      <color rgb="FF000000"/>
      <name val="仿宋_GB2312"/>
      <charset val="134"/>
    </font>
    <font>
      <b/>
      <sz val="10.5"/>
      <color rgb="FF000000"/>
      <name val="仿宋_GB2312"/>
      <charset val="134"/>
    </font>
    <font>
      <sz val="10.5"/>
      <color rgb="FFFF0000"/>
      <name val="仿宋_GB2312"/>
      <charset val="134"/>
    </font>
    <font>
      <b/>
      <sz val="10.5"/>
      <color theme="1"/>
      <name val="仿宋_GB2312"/>
      <charset val="134"/>
    </font>
    <font>
      <sz val="11"/>
      <color rgb="FF000000"/>
      <name val="仿宋_GB2312"/>
      <charset val="134"/>
    </font>
    <font>
      <sz val="10.5"/>
      <color theme="1"/>
      <name val="仿宋_GB2312"/>
      <charset val="134"/>
    </font>
    <font>
      <sz val="11"/>
      <color rgb="FFFF0000"/>
      <name val="仿宋_GB2312"/>
      <charset val="134"/>
    </font>
    <font>
      <b/>
      <sz val="10"/>
      <color rgb="FF000000"/>
      <name val="宋体"/>
      <charset val="134"/>
    </font>
    <font>
      <b/>
      <sz val="10"/>
      <color rgb="FF000000"/>
      <name val="Times New Roman"/>
      <charset val="134"/>
    </font>
    <font>
      <sz val="10"/>
      <color rgb="FF000000"/>
      <name val="Times New Roman"/>
      <charset val="134"/>
    </font>
    <font>
      <sz val="10"/>
      <color rgb="FF000000"/>
      <name val="宋体"/>
      <charset val="134"/>
    </font>
    <font>
      <b/>
      <sz val="10"/>
      <color theme="1"/>
      <name val="宋体"/>
      <charset val="134"/>
    </font>
    <font>
      <b/>
      <sz val="10"/>
      <color theme="1"/>
      <name val="Times New Roman"/>
      <charset val="134"/>
    </font>
    <font>
      <sz val="10"/>
      <color theme="1"/>
      <name val="宋体"/>
      <charset val="134"/>
    </font>
    <font>
      <sz val="10"/>
      <color theme="1"/>
      <name val="Times New Roman"/>
      <charset val="134"/>
    </font>
    <font>
      <sz val="11"/>
      <color theme="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5"/>
      <color theme="3"/>
      <name val="宋体"/>
      <charset val="134"/>
      <scheme val="minor"/>
    </font>
    <font>
      <sz val="11"/>
      <color rgb="FF3F3F76"/>
      <name val="宋体"/>
      <charset val="0"/>
      <scheme val="minor"/>
    </font>
    <font>
      <sz val="11"/>
      <color rgb="FF9C0006"/>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vertAlign val="superscript"/>
      <sz val="10.5"/>
      <color rgb="FF000000"/>
      <name val="仿宋_GB2312"/>
      <charset val="134"/>
    </font>
    <font>
      <vertAlign val="superscript"/>
      <sz val="10"/>
      <color rgb="FF000000"/>
      <name val="Times New Roman"/>
      <charset val="134"/>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2" fillId="18" borderId="0" applyNumberFormat="0" applyBorder="0" applyAlignment="0" applyProtection="0">
      <alignment vertical="center"/>
    </xf>
    <xf numFmtId="0" fontId="24" fillId="10"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43" fontId="0" fillId="0" borderId="0" applyFont="0" applyFill="0" applyBorder="0" applyAlignment="0" applyProtection="0">
      <alignment vertical="center"/>
    </xf>
    <xf numFmtId="0" fontId="18" fillId="21"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0" fillId="9" borderId="9" applyNumberFormat="0" applyFont="0" applyAlignment="0" applyProtection="0">
      <alignment vertical="center"/>
    </xf>
    <xf numFmtId="0" fontId="18" fillId="28" borderId="0" applyNumberFormat="0" applyBorder="0" applyAlignment="0" applyProtection="0">
      <alignment vertical="center"/>
    </xf>
    <xf numFmtId="0" fontId="2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3" fillId="0" borderId="8" applyNumberFormat="0" applyFill="0" applyAlignment="0" applyProtection="0">
      <alignment vertical="center"/>
    </xf>
    <xf numFmtId="0" fontId="20" fillId="0" borderId="8" applyNumberFormat="0" applyFill="0" applyAlignment="0" applyProtection="0">
      <alignment vertical="center"/>
    </xf>
    <xf numFmtId="0" fontId="18" fillId="20" borderId="0" applyNumberFormat="0" applyBorder="0" applyAlignment="0" applyProtection="0">
      <alignment vertical="center"/>
    </xf>
    <xf numFmtId="0" fontId="27" fillId="0" borderId="12" applyNumberFormat="0" applyFill="0" applyAlignment="0" applyProtection="0">
      <alignment vertical="center"/>
    </xf>
    <xf numFmtId="0" fontId="18" fillId="27" borderId="0" applyNumberFormat="0" applyBorder="0" applyAlignment="0" applyProtection="0">
      <alignment vertical="center"/>
    </xf>
    <xf numFmtId="0" fontId="19" fillId="5" borderId="7" applyNumberFormat="0" applyAlignment="0" applyProtection="0">
      <alignment vertical="center"/>
    </xf>
    <xf numFmtId="0" fontId="30" fillId="5" borderId="10" applyNumberFormat="0" applyAlignment="0" applyProtection="0">
      <alignment vertical="center"/>
    </xf>
    <xf numFmtId="0" fontId="26" fillId="14" borderId="11" applyNumberFormat="0" applyAlignment="0" applyProtection="0">
      <alignment vertical="center"/>
    </xf>
    <xf numFmtId="0" fontId="22" fillId="32" borderId="0" applyNumberFormat="0" applyBorder="0" applyAlignment="0" applyProtection="0">
      <alignment vertical="center"/>
    </xf>
    <xf numFmtId="0" fontId="18" fillId="24" borderId="0" applyNumberFormat="0" applyBorder="0" applyAlignment="0" applyProtection="0">
      <alignment vertical="center"/>
    </xf>
    <xf numFmtId="0" fontId="31" fillId="0" borderId="13" applyNumberFormat="0" applyFill="0" applyAlignment="0" applyProtection="0">
      <alignment vertical="center"/>
    </xf>
    <xf numFmtId="0" fontId="32" fillId="0" borderId="14" applyNumberFormat="0" applyFill="0" applyAlignment="0" applyProtection="0">
      <alignment vertical="center"/>
    </xf>
    <xf numFmtId="0" fontId="36" fillId="31" borderId="0" applyNumberFormat="0" applyBorder="0" applyAlignment="0" applyProtection="0">
      <alignment vertical="center"/>
    </xf>
    <xf numFmtId="0" fontId="35" fillId="26" borderId="0" applyNumberFormat="0" applyBorder="0" applyAlignment="0" applyProtection="0">
      <alignment vertical="center"/>
    </xf>
    <xf numFmtId="0" fontId="22" fillId="17" borderId="0" applyNumberFormat="0" applyBorder="0" applyAlignment="0" applyProtection="0">
      <alignment vertical="center"/>
    </xf>
    <xf numFmtId="0" fontId="18" fillId="4" borderId="0" applyNumberFormat="0" applyBorder="0" applyAlignment="0" applyProtection="0">
      <alignment vertical="center"/>
    </xf>
    <xf numFmtId="0" fontId="22" fillId="16" borderId="0" applyNumberFormat="0" applyBorder="0" applyAlignment="0" applyProtection="0">
      <alignment vertical="center"/>
    </xf>
    <xf numFmtId="0" fontId="22" fillId="13" borderId="0" applyNumberFormat="0" applyBorder="0" applyAlignment="0" applyProtection="0">
      <alignment vertical="center"/>
    </xf>
    <xf numFmtId="0" fontId="22" fillId="30" borderId="0" applyNumberFormat="0" applyBorder="0" applyAlignment="0" applyProtection="0">
      <alignment vertical="center"/>
    </xf>
    <xf numFmtId="0" fontId="22" fillId="8" borderId="0" applyNumberFormat="0" applyBorder="0" applyAlignment="0" applyProtection="0">
      <alignment vertical="center"/>
    </xf>
    <xf numFmtId="0" fontId="18" fillId="3" borderId="0" applyNumberFormat="0" applyBorder="0" applyAlignment="0" applyProtection="0">
      <alignment vertical="center"/>
    </xf>
    <xf numFmtId="0" fontId="18" fillId="23" borderId="0" applyNumberFormat="0" applyBorder="0" applyAlignment="0" applyProtection="0">
      <alignment vertical="center"/>
    </xf>
    <xf numFmtId="0" fontId="22" fillId="29" borderId="0" applyNumberFormat="0" applyBorder="0" applyAlignment="0" applyProtection="0">
      <alignment vertical="center"/>
    </xf>
    <xf numFmtId="0" fontId="22" fillId="7" borderId="0" applyNumberFormat="0" applyBorder="0" applyAlignment="0" applyProtection="0">
      <alignment vertical="center"/>
    </xf>
    <xf numFmtId="0" fontId="18" fillId="2" borderId="0" applyNumberFormat="0" applyBorder="0" applyAlignment="0" applyProtection="0">
      <alignment vertical="center"/>
    </xf>
    <xf numFmtId="0" fontId="22" fillId="12" borderId="0" applyNumberFormat="0" applyBorder="0" applyAlignment="0" applyProtection="0">
      <alignment vertical="center"/>
    </xf>
    <xf numFmtId="0" fontId="18" fillId="19" borderId="0" applyNumberFormat="0" applyBorder="0" applyAlignment="0" applyProtection="0">
      <alignment vertical="center"/>
    </xf>
    <xf numFmtId="0" fontId="18" fillId="22" borderId="0" applyNumberFormat="0" applyBorder="0" applyAlignment="0" applyProtection="0">
      <alignment vertical="center"/>
    </xf>
    <xf numFmtId="0" fontId="22" fillId="6" borderId="0" applyNumberFormat="0" applyBorder="0" applyAlignment="0" applyProtection="0">
      <alignment vertical="center"/>
    </xf>
    <xf numFmtId="0" fontId="18" fillId="25" borderId="0" applyNumberFormat="0" applyBorder="0" applyAlignment="0" applyProtection="0">
      <alignment vertical="center"/>
    </xf>
  </cellStyleXfs>
  <cellXfs count="42">
    <xf numFmtId="0" fontId="0" fillId="0" borderId="0" xfId="0">
      <alignment vertical="center"/>
    </xf>
    <xf numFmtId="0" fontId="0" fillId="0" borderId="0" xfId="0" applyFont="1" applyFill="1" applyAlignment="1">
      <alignment horizontal="center" vertical="center"/>
    </xf>
    <xf numFmtId="2" fontId="0" fillId="0" borderId="0" xfId="0" applyNumberFormat="1" applyFont="1" applyFill="1" applyAlignment="1">
      <alignment horizontal="center" vertical="center"/>
    </xf>
    <xf numFmtId="0" fontId="1" fillId="0" borderId="0" xfId="0" applyFont="1" applyFill="1" applyBorder="1" applyAlignment="1">
      <alignment horizontal="left" vertical="center"/>
    </xf>
    <xf numFmtId="0" fontId="0" fillId="0" borderId="0" xfId="0" applyFont="1" applyFill="1" applyBorder="1" applyAlignment="1">
      <alignment horizontal="center" vertical="center"/>
    </xf>
    <xf numFmtId="2" fontId="0" fillId="0" borderId="0" xfId="0" applyNumberFormat="1" applyFont="1" applyFill="1" applyBorder="1" applyAlignment="1">
      <alignment horizontal="center"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2" fontId="4" fillId="0" borderId="1" xfId="0" applyNumberFormat="1" applyFont="1" applyFill="1" applyBorder="1" applyAlignment="1">
      <alignment horizontal="center" vertical="center" wrapText="1"/>
    </xf>
    <xf numFmtId="10" fontId="3" fillId="0" borderId="1" xfId="11" applyNumberFormat="1" applyFont="1" applyBorder="1" applyAlignment="1">
      <alignment horizontal="center" vertical="center" wrapText="1"/>
    </xf>
    <xf numFmtId="2" fontId="3"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2" fontId="5" fillId="0" borderId="1" xfId="0" applyNumberFormat="1" applyFont="1" applyFill="1" applyBorder="1" applyAlignment="1">
      <alignment horizontal="center" vertical="center" wrapText="1"/>
    </xf>
    <xf numFmtId="10" fontId="4" fillId="0" borderId="1" xfId="11" applyNumberFormat="1" applyFont="1" applyBorder="1" applyAlignment="1">
      <alignment horizontal="center" vertical="center" wrapText="1"/>
    </xf>
    <xf numFmtId="2" fontId="4" fillId="0" borderId="1" xfId="0" applyNumberFormat="1" applyFont="1" applyFill="1" applyBorder="1" applyAlignment="1">
      <alignment horizontal="center" vertical="center"/>
    </xf>
    <xf numFmtId="10" fontId="0" fillId="0" borderId="0" xfId="11" applyNumberFormat="1" applyFont="1" applyBorder="1" applyAlignment="1">
      <alignment horizontal="center" vertical="center"/>
    </xf>
    <xf numFmtId="0" fontId="6"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12" fillId="0" borderId="1" xfId="0" applyFont="1" applyBorder="1" applyAlignment="1">
      <alignment horizontal="center" vertical="center"/>
    </xf>
    <xf numFmtId="0" fontId="13" fillId="0" borderId="1" xfId="0" applyFont="1" applyBorder="1" applyAlignment="1">
      <alignment horizontal="center" vertical="center"/>
    </xf>
    <xf numFmtId="0" fontId="2" fillId="0" borderId="0" xfId="0" applyFont="1" applyFill="1" applyBorder="1" applyAlignment="1">
      <alignment horizontal="center" vertical="center" wrapText="1"/>
    </xf>
    <xf numFmtId="0" fontId="14" fillId="0" borderId="1" xfId="0" applyFont="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6" fillId="0" borderId="1" xfId="0" applyFont="1" applyBorder="1" applyAlignment="1">
      <alignment horizontal="center" vertical="center"/>
    </xf>
    <xf numFmtId="0" fontId="17" fillId="0" borderId="1" xfId="0" applyFont="1" applyBorder="1" applyAlignment="1">
      <alignment horizontal="center" vertical="center" wrapText="1"/>
    </xf>
    <xf numFmtId="0" fontId="17" fillId="0" borderId="1" xfId="0" applyFont="1" applyBorder="1" applyAlignment="1">
      <alignment horizontal="center" vertical="center"/>
    </xf>
    <xf numFmtId="0" fontId="17" fillId="0" borderId="4" xfId="0" applyFont="1" applyBorder="1" applyAlignment="1">
      <alignment horizontal="center" vertical="center" wrapText="1"/>
    </xf>
    <xf numFmtId="0" fontId="17" fillId="0" borderId="5"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1"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2"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56"/>
  <sheetViews>
    <sheetView tabSelected="1" workbookViewId="0">
      <selection activeCell="G157" sqref="G156:I157"/>
    </sheetView>
  </sheetViews>
  <sheetFormatPr defaultColWidth="9" defaultRowHeight="13.5"/>
  <cols>
    <col min="1" max="1" width="6.375" style="1" customWidth="1"/>
    <col min="2" max="2" width="18.875" style="1" customWidth="1"/>
    <col min="3" max="3" width="4.5" style="1" customWidth="1"/>
    <col min="4" max="6" width="9" style="1"/>
    <col min="7" max="8" width="9" style="2"/>
    <col min="9" max="16384" width="9" style="1"/>
  </cols>
  <sheetData>
    <row r="1" ht="14.25" customHeight="1" spans="1:9">
      <c r="A1" s="3" t="s">
        <v>0</v>
      </c>
      <c r="B1" s="4"/>
      <c r="C1" s="4"/>
      <c r="D1" s="4"/>
      <c r="E1" s="4"/>
      <c r="F1" s="4"/>
      <c r="G1" s="5"/>
      <c r="H1" s="5"/>
      <c r="I1" s="16"/>
    </row>
    <row r="2" ht="30" customHeight="1" spans="1:9">
      <c r="A2" s="6" t="s">
        <v>1</v>
      </c>
      <c r="B2" s="6"/>
      <c r="C2" s="6"/>
      <c r="D2" s="6"/>
      <c r="E2" s="6"/>
      <c r="F2" s="6"/>
      <c r="G2" s="6"/>
      <c r="H2" s="6"/>
      <c r="I2" s="6"/>
    </row>
    <row r="3" ht="18" customHeight="1" spans="1:9">
      <c r="A3" s="7" t="s">
        <v>2</v>
      </c>
      <c r="B3" s="7" t="s">
        <v>3</v>
      </c>
      <c r="C3" s="7" t="s">
        <v>4</v>
      </c>
      <c r="D3" s="7" t="s">
        <v>5</v>
      </c>
      <c r="E3" s="7"/>
      <c r="F3" s="7"/>
      <c r="G3" s="7" t="s">
        <v>6</v>
      </c>
      <c r="H3" s="7"/>
      <c r="I3" s="7"/>
    </row>
    <row r="4" ht="18" customHeight="1" spans="1:9">
      <c r="A4" s="7"/>
      <c r="B4" s="7"/>
      <c r="C4" s="7"/>
      <c r="D4" s="7" t="s">
        <v>7</v>
      </c>
      <c r="E4" s="7" t="s">
        <v>8</v>
      </c>
      <c r="F4" s="7" t="s">
        <v>9</v>
      </c>
      <c r="G4" s="7" t="s">
        <v>7</v>
      </c>
      <c r="H4" s="7" t="s">
        <v>8</v>
      </c>
      <c r="I4" s="7" t="s">
        <v>9</v>
      </c>
    </row>
    <row r="5" ht="18" customHeight="1" spans="1:9">
      <c r="A5" s="8" t="s">
        <v>10</v>
      </c>
      <c r="B5" s="8" t="s">
        <v>11</v>
      </c>
      <c r="C5" s="8"/>
      <c r="D5" s="8"/>
      <c r="E5" s="8"/>
      <c r="F5" s="8"/>
      <c r="G5" s="9">
        <v>420.81</v>
      </c>
      <c r="H5" s="9">
        <f>H6+H10+H15+H18+H20</f>
        <v>420.76</v>
      </c>
      <c r="I5" s="9">
        <f>I6+I10+I15+I18+I20</f>
        <v>402.34</v>
      </c>
    </row>
    <row r="6" ht="18" customHeight="1" spans="1:9">
      <c r="A6" s="7" t="s">
        <v>12</v>
      </c>
      <c r="B6" s="7" t="s">
        <v>13</v>
      </c>
      <c r="C6" s="7"/>
      <c r="D6" s="7"/>
      <c r="E6" s="7"/>
      <c r="F6" s="10"/>
      <c r="G6" s="11">
        <v>21.25</v>
      </c>
      <c r="H6" s="11">
        <f>SUM(H7:H9)</f>
        <v>20.56</v>
      </c>
      <c r="I6" s="11">
        <f>SUM(I7:I9)</f>
        <v>20.56</v>
      </c>
    </row>
    <row r="7" ht="18" customHeight="1" spans="1:9">
      <c r="A7" s="7">
        <v>1</v>
      </c>
      <c r="B7" s="7" t="s">
        <v>14</v>
      </c>
      <c r="C7" s="7" t="s">
        <v>15</v>
      </c>
      <c r="D7" s="7">
        <v>400</v>
      </c>
      <c r="E7" s="7">
        <v>400</v>
      </c>
      <c r="F7" s="7">
        <v>400</v>
      </c>
      <c r="G7" s="11">
        <v>10</v>
      </c>
      <c r="H7" s="11">
        <v>10.5</v>
      </c>
      <c r="I7" s="11">
        <v>10.5</v>
      </c>
    </row>
    <row r="8" ht="18" customHeight="1" spans="1:9">
      <c r="A8" s="7">
        <v>2</v>
      </c>
      <c r="B8" s="7" t="s">
        <v>16</v>
      </c>
      <c r="C8" s="7" t="s">
        <v>17</v>
      </c>
      <c r="D8" s="7">
        <v>2850</v>
      </c>
      <c r="E8" s="7">
        <v>2850</v>
      </c>
      <c r="F8" s="7">
        <v>2850</v>
      </c>
      <c r="G8" s="11">
        <v>8.55</v>
      </c>
      <c r="H8" s="11">
        <v>7.78</v>
      </c>
      <c r="I8" s="11">
        <v>7.78</v>
      </c>
    </row>
    <row r="9" ht="18" customHeight="1" spans="1:9">
      <c r="A9" s="7">
        <v>3</v>
      </c>
      <c r="B9" s="7" t="s">
        <v>18</v>
      </c>
      <c r="C9" s="7" t="s">
        <v>17</v>
      </c>
      <c r="D9" s="7">
        <v>900</v>
      </c>
      <c r="E9" s="7">
        <v>900</v>
      </c>
      <c r="F9" s="7">
        <v>900</v>
      </c>
      <c r="G9" s="11">
        <v>2.7</v>
      </c>
      <c r="H9" s="11">
        <v>2.28</v>
      </c>
      <c r="I9" s="11">
        <v>2.28</v>
      </c>
    </row>
    <row r="10" ht="18" customHeight="1" spans="1:9">
      <c r="A10" s="7" t="s">
        <v>19</v>
      </c>
      <c r="B10" s="7" t="s">
        <v>20</v>
      </c>
      <c r="C10" s="7"/>
      <c r="D10" s="7"/>
      <c r="E10" s="7"/>
      <c r="F10" s="7"/>
      <c r="G10" s="11">
        <v>187.5</v>
      </c>
      <c r="H10" s="11">
        <f>SUM(H11:H14)</f>
        <v>186.36</v>
      </c>
      <c r="I10" s="11">
        <f>SUM(I11:I14)</f>
        <v>170.03</v>
      </c>
    </row>
    <row r="11" ht="18" customHeight="1" spans="1:9">
      <c r="A11" s="7">
        <v>1</v>
      </c>
      <c r="B11" s="7" t="s">
        <v>21</v>
      </c>
      <c r="C11" s="7" t="s">
        <v>22</v>
      </c>
      <c r="D11" s="7">
        <v>76000</v>
      </c>
      <c r="E11" s="7">
        <v>77162</v>
      </c>
      <c r="F11" s="7">
        <v>77162</v>
      </c>
      <c r="G11" s="11">
        <v>152</v>
      </c>
      <c r="H11" s="11">
        <v>149.58</v>
      </c>
      <c r="I11" s="11">
        <v>149.58</v>
      </c>
    </row>
    <row r="12" ht="18" customHeight="1" spans="1:9">
      <c r="A12" s="7">
        <v>2</v>
      </c>
      <c r="B12" s="12" t="s">
        <v>23</v>
      </c>
      <c r="C12" s="12" t="s">
        <v>24</v>
      </c>
      <c r="D12" s="12">
        <v>50</v>
      </c>
      <c r="E12" s="12">
        <v>48</v>
      </c>
      <c r="F12" s="12">
        <v>0</v>
      </c>
      <c r="G12" s="13">
        <v>15</v>
      </c>
      <c r="H12" s="13">
        <v>16.33</v>
      </c>
      <c r="I12" s="13">
        <v>0</v>
      </c>
    </row>
    <row r="13" ht="18" customHeight="1" spans="1:9">
      <c r="A13" s="7">
        <v>3</v>
      </c>
      <c r="B13" s="7" t="s">
        <v>25</v>
      </c>
      <c r="C13" s="7" t="s">
        <v>17</v>
      </c>
      <c r="D13" s="7">
        <v>500</v>
      </c>
      <c r="E13" s="7">
        <v>500</v>
      </c>
      <c r="F13" s="7">
        <v>500</v>
      </c>
      <c r="G13" s="11">
        <v>9.5</v>
      </c>
      <c r="H13" s="11">
        <v>9.49</v>
      </c>
      <c r="I13" s="11">
        <v>9.49</v>
      </c>
    </row>
    <row r="14" ht="18" customHeight="1" spans="1:9">
      <c r="A14" s="7">
        <v>4</v>
      </c>
      <c r="B14" s="7" t="s">
        <v>26</v>
      </c>
      <c r="C14" s="7" t="s">
        <v>17</v>
      </c>
      <c r="D14" s="7">
        <v>1100</v>
      </c>
      <c r="E14" s="7">
        <v>1144</v>
      </c>
      <c r="F14" s="7">
        <v>1144</v>
      </c>
      <c r="G14" s="11">
        <v>11</v>
      </c>
      <c r="H14" s="11">
        <v>10.96</v>
      </c>
      <c r="I14" s="11">
        <v>10.96</v>
      </c>
    </row>
    <row r="15" ht="18" customHeight="1" spans="1:9">
      <c r="A15" s="7" t="s">
        <v>27</v>
      </c>
      <c r="B15" s="7" t="s">
        <v>28</v>
      </c>
      <c r="C15" s="7"/>
      <c r="D15" s="7"/>
      <c r="E15" s="7"/>
      <c r="F15" s="7"/>
      <c r="G15" s="11">
        <v>126.8</v>
      </c>
      <c r="H15" s="11">
        <f>SUM(H16:H17)</f>
        <v>134.92</v>
      </c>
      <c r="I15" s="11">
        <f>SUM(I16:I17)</f>
        <v>134.92</v>
      </c>
    </row>
    <row r="16" ht="18" customHeight="1" spans="1:9">
      <c r="A16" s="7">
        <v>1</v>
      </c>
      <c r="B16" s="7" t="s">
        <v>29</v>
      </c>
      <c r="C16" s="7" t="s">
        <v>17</v>
      </c>
      <c r="D16" s="7">
        <v>6423</v>
      </c>
      <c r="E16" s="7">
        <v>6735.82</v>
      </c>
      <c r="F16" s="7">
        <v>6735.82</v>
      </c>
      <c r="G16" s="11">
        <v>96.35</v>
      </c>
      <c r="H16" s="11">
        <v>102.31</v>
      </c>
      <c r="I16" s="11">
        <v>102.31</v>
      </c>
    </row>
    <row r="17" ht="18" customHeight="1" spans="1:9">
      <c r="A17" s="7">
        <v>2</v>
      </c>
      <c r="B17" s="7" t="s">
        <v>30</v>
      </c>
      <c r="C17" s="7" t="s">
        <v>17</v>
      </c>
      <c r="D17" s="7">
        <v>2100</v>
      </c>
      <c r="E17" s="7">
        <v>2100</v>
      </c>
      <c r="F17" s="7">
        <v>2100</v>
      </c>
      <c r="G17" s="11">
        <v>30.45</v>
      </c>
      <c r="H17" s="11">
        <v>32.61</v>
      </c>
      <c r="I17" s="11">
        <v>32.61</v>
      </c>
    </row>
    <row r="18" ht="18" customHeight="1" spans="1:9">
      <c r="A18" s="7" t="s">
        <v>31</v>
      </c>
      <c r="B18" s="7" t="s">
        <v>32</v>
      </c>
      <c r="C18" s="7"/>
      <c r="D18" s="7"/>
      <c r="E18" s="7"/>
      <c r="F18" s="7"/>
      <c r="G18" s="11">
        <v>2</v>
      </c>
      <c r="H18" s="11">
        <f>H19</f>
        <v>2.09</v>
      </c>
      <c r="I18" s="11">
        <f>I19</f>
        <v>0</v>
      </c>
    </row>
    <row r="19" ht="18" customHeight="1" spans="1:9">
      <c r="A19" s="7">
        <v>1</v>
      </c>
      <c r="B19" s="12" t="s">
        <v>33</v>
      </c>
      <c r="C19" s="12" t="s">
        <v>24</v>
      </c>
      <c r="D19" s="12">
        <v>2</v>
      </c>
      <c r="E19" s="12">
        <v>2</v>
      </c>
      <c r="F19" s="12">
        <v>0</v>
      </c>
      <c r="G19" s="13">
        <v>2</v>
      </c>
      <c r="H19" s="13">
        <v>2.09</v>
      </c>
      <c r="I19" s="13">
        <v>0</v>
      </c>
    </row>
    <row r="20" ht="18" customHeight="1" spans="1:10">
      <c r="A20" s="7" t="s">
        <v>34</v>
      </c>
      <c r="B20" s="7" t="s">
        <v>35</v>
      </c>
      <c r="C20" s="7"/>
      <c r="D20" s="7"/>
      <c r="E20" s="7"/>
      <c r="F20" s="7"/>
      <c r="G20" s="11">
        <v>83.26</v>
      </c>
      <c r="H20" s="11">
        <f>SUM(H21:H23)</f>
        <v>76.83</v>
      </c>
      <c r="I20" s="11">
        <f>SUM(I21:I23)</f>
        <v>76.83</v>
      </c>
      <c r="J20" s="2"/>
    </row>
    <row r="21" ht="18" customHeight="1" spans="1:9">
      <c r="A21" s="7">
        <v>1</v>
      </c>
      <c r="B21" s="7" t="s">
        <v>36</v>
      </c>
      <c r="C21" s="7" t="s">
        <v>17</v>
      </c>
      <c r="D21" s="7">
        <v>18500</v>
      </c>
      <c r="E21" s="7">
        <v>18600</v>
      </c>
      <c r="F21" s="7">
        <v>18600</v>
      </c>
      <c r="G21" s="11">
        <v>14.8</v>
      </c>
      <c r="H21" s="11">
        <v>12.96</v>
      </c>
      <c r="I21" s="11">
        <v>12.96</v>
      </c>
    </row>
    <row r="22" ht="18" customHeight="1" spans="1:9">
      <c r="A22" s="7">
        <v>2</v>
      </c>
      <c r="B22" s="7" t="s">
        <v>37</v>
      </c>
      <c r="C22" s="7" t="s">
        <v>17</v>
      </c>
      <c r="D22" s="7">
        <v>18600</v>
      </c>
      <c r="E22" s="7">
        <v>18600</v>
      </c>
      <c r="F22" s="7">
        <v>18600</v>
      </c>
      <c r="G22" s="11">
        <v>20.46</v>
      </c>
      <c r="H22" s="11">
        <v>20.09</v>
      </c>
      <c r="I22" s="11">
        <v>20.09</v>
      </c>
    </row>
    <row r="23" ht="18" customHeight="1" spans="1:9">
      <c r="A23" s="7">
        <v>3</v>
      </c>
      <c r="B23" s="7" t="s">
        <v>38</v>
      </c>
      <c r="C23" s="7" t="s">
        <v>17</v>
      </c>
      <c r="D23" s="7">
        <v>8000</v>
      </c>
      <c r="E23" s="7">
        <v>8000</v>
      </c>
      <c r="F23" s="7">
        <v>8000</v>
      </c>
      <c r="G23" s="11">
        <v>48</v>
      </c>
      <c r="H23" s="11">
        <v>43.78</v>
      </c>
      <c r="I23" s="11">
        <v>43.78</v>
      </c>
    </row>
    <row r="24" ht="18" customHeight="1" spans="1:9">
      <c r="A24" s="8" t="s">
        <v>39</v>
      </c>
      <c r="B24" s="8" t="s">
        <v>40</v>
      </c>
      <c r="C24" s="8"/>
      <c r="D24" s="8"/>
      <c r="E24" s="8"/>
      <c r="F24" s="8"/>
      <c r="G24" s="9">
        <v>98.5</v>
      </c>
      <c r="H24" s="9">
        <f>SUM(H25:H33)</f>
        <v>96.71</v>
      </c>
      <c r="I24" s="9">
        <f>SUM(I25:I33)</f>
        <v>95.33</v>
      </c>
    </row>
    <row r="25" ht="18" customHeight="1" spans="1:9">
      <c r="A25" s="7">
        <v>1</v>
      </c>
      <c r="B25" s="7" t="s">
        <v>41</v>
      </c>
      <c r="C25" s="7" t="s">
        <v>24</v>
      </c>
      <c r="D25" s="7">
        <v>2</v>
      </c>
      <c r="E25" s="7">
        <v>2</v>
      </c>
      <c r="F25" s="7">
        <v>2</v>
      </c>
      <c r="G25" s="11">
        <v>2</v>
      </c>
      <c r="H25" s="11">
        <v>2.06</v>
      </c>
      <c r="I25" s="11">
        <v>2.06</v>
      </c>
    </row>
    <row r="26" ht="18" customHeight="1" spans="1:9">
      <c r="A26" s="7">
        <v>2</v>
      </c>
      <c r="B26" s="7" t="s">
        <v>42</v>
      </c>
      <c r="C26" s="7" t="s">
        <v>24</v>
      </c>
      <c r="D26" s="7">
        <v>1</v>
      </c>
      <c r="E26" s="7">
        <v>1</v>
      </c>
      <c r="F26" s="7">
        <v>1</v>
      </c>
      <c r="G26" s="11">
        <v>2</v>
      </c>
      <c r="H26" s="11">
        <v>1.99</v>
      </c>
      <c r="I26" s="11">
        <v>1.99</v>
      </c>
    </row>
    <row r="27" ht="18" customHeight="1" spans="1:9">
      <c r="A27" s="7">
        <v>3</v>
      </c>
      <c r="B27" s="12" t="s">
        <v>43</v>
      </c>
      <c r="C27" s="12" t="s">
        <v>24</v>
      </c>
      <c r="D27" s="12">
        <v>15</v>
      </c>
      <c r="E27" s="12">
        <v>16</v>
      </c>
      <c r="F27" s="12">
        <v>0</v>
      </c>
      <c r="G27" s="13">
        <v>0.75</v>
      </c>
      <c r="H27" s="13">
        <v>0.73</v>
      </c>
      <c r="I27" s="13">
        <v>0</v>
      </c>
    </row>
    <row r="28" ht="18" customHeight="1" spans="1:9">
      <c r="A28" s="7">
        <v>4</v>
      </c>
      <c r="B28" s="7" t="s">
        <v>44</v>
      </c>
      <c r="C28" s="7" t="s">
        <v>24</v>
      </c>
      <c r="D28" s="7">
        <v>20</v>
      </c>
      <c r="E28" s="7">
        <v>23</v>
      </c>
      <c r="F28" s="7">
        <v>23</v>
      </c>
      <c r="G28" s="11">
        <v>0.6</v>
      </c>
      <c r="H28" s="11">
        <v>0.66</v>
      </c>
      <c r="I28" s="11">
        <v>0.66</v>
      </c>
    </row>
    <row r="29" ht="18" customHeight="1" spans="1:9">
      <c r="A29" s="7">
        <v>5</v>
      </c>
      <c r="B29" s="12" t="s">
        <v>45</v>
      </c>
      <c r="C29" s="12" t="s">
        <v>24</v>
      </c>
      <c r="D29" s="12">
        <v>15</v>
      </c>
      <c r="E29" s="12">
        <v>16</v>
      </c>
      <c r="F29" s="12">
        <v>0</v>
      </c>
      <c r="G29" s="13">
        <v>0.6</v>
      </c>
      <c r="H29" s="13">
        <v>0.65</v>
      </c>
      <c r="I29" s="13">
        <v>0</v>
      </c>
    </row>
    <row r="30" ht="18" customHeight="1" spans="1:9">
      <c r="A30" s="7">
        <v>6</v>
      </c>
      <c r="B30" s="7" t="s">
        <v>46</v>
      </c>
      <c r="C30" s="7" t="s">
        <v>24</v>
      </c>
      <c r="D30" s="7">
        <v>2</v>
      </c>
      <c r="E30" s="7">
        <v>2</v>
      </c>
      <c r="F30" s="7">
        <v>2</v>
      </c>
      <c r="G30" s="11">
        <v>20</v>
      </c>
      <c r="H30" s="11">
        <v>13.32</v>
      </c>
      <c r="I30" s="11">
        <v>13.32</v>
      </c>
    </row>
    <row r="31" ht="18" customHeight="1" spans="1:9">
      <c r="A31" s="7">
        <v>7</v>
      </c>
      <c r="B31" s="7" t="s">
        <v>47</v>
      </c>
      <c r="C31" s="7" t="s">
        <v>17</v>
      </c>
      <c r="D31" s="7">
        <v>970</v>
      </c>
      <c r="E31" s="7">
        <v>1000.23</v>
      </c>
      <c r="F31" s="7">
        <v>1000.23</v>
      </c>
      <c r="G31" s="11">
        <v>9.7</v>
      </c>
      <c r="H31" s="11">
        <v>9.22</v>
      </c>
      <c r="I31" s="11">
        <v>9.22</v>
      </c>
    </row>
    <row r="32" ht="18" customHeight="1" spans="1:9">
      <c r="A32" s="7">
        <v>8</v>
      </c>
      <c r="B32" s="7" t="s">
        <v>48</v>
      </c>
      <c r="C32" s="7" t="s">
        <v>17</v>
      </c>
      <c r="D32" s="7">
        <v>910</v>
      </c>
      <c r="E32" s="7">
        <v>925.27</v>
      </c>
      <c r="F32" s="7">
        <v>925.27</v>
      </c>
      <c r="G32" s="11">
        <v>28.85</v>
      </c>
      <c r="H32" s="11">
        <v>29.13</v>
      </c>
      <c r="I32" s="11">
        <v>29.13</v>
      </c>
    </row>
    <row r="33" ht="18" customHeight="1" spans="1:9">
      <c r="A33" s="7">
        <v>9</v>
      </c>
      <c r="B33" s="7" t="s">
        <v>49</v>
      </c>
      <c r="C33" s="7" t="s">
        <v>17</v>
      </c>
      <c r="D33" s="7">
        <v>1700</v>
      </c>
      <c r="E33" s="7">
        <v>1651.57</v>
      </c>
      <c r="F33" s="7">
        <v>1651.57</v>
      </c>
      <c r="G33" s="11">
        <v>34</v>
      </c>
      <c r="H33" s="11">
        <v>38.95</v>
      </c>
      <c r="I33" s="11">
        <v>38.95</v>
      </c>
    </row>
    <row r="34" ht="25.5" spans="1:9">
      <c r="A34" s="8" t="s">
        <v>50</v>
      </c>
      <c r="B34" s="8" t="s">
        <v>51</v>
      </c>
      <c r="C34" s="8" t="s">
        <v>52</v>
      </c>
      <c r="D34" s="8">
        <v>1</v>
      </c>
      <c r="E34" s="8">
        <v>1</v>
      </c>
      <c r="F34" s="8">
        <v>1</v>
      </c>
      <c r="G34" s="9">
        <v>68.42</v>
      </c>
      <c r="H34" s="9">
        <v>67.06</v>
      </c>
      <c r="I34" s="9">
        <v>67.06</v>
      </c>
    </row>
    <row r="35" ht="18" customHeight="1" spans="1:9">
      <c r="A35" s="8" t="s">
        <v>53</v>
      </c>
      <c r="B35" s="8" t="s">
        <v>54</v>
      </c>
      <c r="C35" s="8" t="s">
        <v>52</v>
      </c>
      <c r="D35" s="8">
        <v>1</v>
      </c>
      <c r="E35" s="8">
        <v>1</v>
      </c>
      <c r="F35" s="8">
        <v>1</v>
      </c>
      <c r="G35" s="9">
        <v>50</v>
      </c>
      <c r="H35" s="9">
        <v>48.95</v>
      </c>
      <c r="I35" s="9">
        <v>48.95</v>
      </c>
    </row>
    <row r="36" ht="18" customHeight="1" spans="1:9">
      <c r="A36" s="8" t="s">
        <v>55</v>
      </c>
      <c r="B36" s="8" t="s">
        <v>56</v>
      </c>
      <c r="C36" s="8"/>
      <c r="D36" s="8"/>
      <c r="E36" s="8"/>
      <c r="F36" s="10"/>
      <c r="G36" s="9">
        <v>50</v>
      </c>
      <c r="H36" s="9">
        <v>18.1</v>
      </c>
      <c r="I36" s="9">
        <v>18.1</v>
      </c>
    </row>
    <row r="37" ht="18" customHeight="1" spans="1:9">
      <c r="A37" s="7"/>
      <c r="B37" s="8" t="s">
        <v>57</v>
      </c>
      <c r="C37" s="8"/>
      <c r="D37" s="8"/>
      <c r="E37" s="8"/>
      <c r="F37" s="14"/>
      <c r="G37" s="15">
        <v>687.72</v>
      </c>
      <c r="H37" s="9">
        <f>SUM(H5,H24,H34:H36)</f>
        <v>651.58</v>
      </c>
      <c r="I37" s="9">
        <f>SUM(I5,I24,I34:I36)</f>
        <v>631.78</v>
      </c>
    </row>
    <row r="38" ht="18" customHeight="1"/>
    <row r="39" ht="18" customHeight="1"/>
    <row r="40" ht="18" customHeight="1"/>
    <row r="41" ht="18" customHeight="1" spans="1:1">
      <c r="A41" s="3" t="s">
        <v>58</v>
      </c>
    </row>
    <row r="42" ht="33" customHeight="1" spans="1:9">
      <c r="A42" s="6" t="s">
        <v>59</v>
      </c>
      <c r="B42" s="6"/>
      <c r="C42" s="6"/>
      <c r="D42" s="6"/>
      <c r="E42" s="6"/>
      <c r="F42" s="6"/>
      <c r="G42" s="6"/>
      <c r="H42" s="6"/>
      <c r="I42" s="6"/>
    </row>
    <row r="43" ht="21" customHeight="1" spans="1:9">
      <c r="A43" s="7" t="s">
        <v>2</v>
      </c>
      <c r="B43" s="7" t="s">
        <v>3</v>
      </c>
      <c r="C43" s="7" t="s">
        <v>4</v>
      </c>
      <c r="D43" s="7" t="s">
        <v>5</v>
      </c>
      <c r="E43" s="7"/>
      <c r="F43" s="7"/>
      <c r="G43" s="7" t="s">
        <v>6</v>
      </c>
      <c r="H43" s="7"/>
      <c r="I43" s="7"/>
    </row>
    <row r="44" ht="18" customHeight="1" spans="1:9">
      <c r="A44" s="7"/>
      <c r="B44" s="7"/>
      <c r="C44" s="7"/>
      <c r="D44" s="7" t="s">
        <v>7</v>
      </c>
      <c r="E44" s="7" t="s">
        <v>8</v>
      </c>
      <c r="F44" s="7" t="s">
        <v>9</v>
      </c>
      <c r="G44" s="7" t="s">
        <v>7</v>
      </c>
      <c r="H44" s="7" t="s">
        <v>8</v>
      </c>
      <c r="I44" s="7" t="s">
        <v>9</v>
      </c>
    </row>
    <row r="45" spans="1:9">
      <c r="A45" s="8" t="s">
        <v>10</v>
      </c>
      <c r="B45" s="8" t="s">
        <v>60</v>
      </c>
      <c r="C45" s="8"/>
      <c r="D45" s="8"/>
      <c r="E45" s="8"/>
      <c r="F45" s="8"/>
      <c r="G45" s="9">
        <v>131.2</v>
      </c>
      <c r="H45" s="9">
        <v>120.43</v>
      </c>
      <c r="I45" s="9">
        <v>120.43</v>
      </c>
    </row>
    <row r="46" spans="1:9">
      <c r="A46" s="7">
        <v>1</v>
      </c>
      <c r="B46" s="7" t="s">
        <v>61</v>
      </c>
      <c r="C46" s="7" t="s">
        <v>15</v>
      </c>
      <c r="D46" s="7">
        <v>110</v>
      </c>
      <c r="E46" s="7">
        <v>115</v>
      </c>
      <c r="F46" s="7">
        <v>115</v>
      </c>
      <c r="G46" s="11">
        <v>44</v>
      </c>
      <c r="H46" s="11">
        <v>50.75</v>
      </c>
      <c r="I46" s="11">
        <v>50.75</v>
      </c>
    </row>
    <row r="47" spans="1:9">
      <c r="A47" s="7">
        <v>2</v>
      </c>
      <c r="B47" s="7" t="s">
        <v>62</v>
      </c>
      <c r="C47" s="7" t="s">
        <v>24</v>
      </c>
      <c r="D47" s="7">
        <v>1</v>
      </c>
      <c r="E47" s="7">
        <v>1</v>
      </c>
      <c r="F47" s="7">
        <v>1</v>
      </c>
      <c r="G47" s="11">
        <v>2</v>
      </c>
      <c r="H47" s="11">
        <v>1.89</v>
      </c>
      <c r="I47" s="11">
        <v>1.89</v>
      </c>
    </row>
    <row r="48" spans="1:9">
      <c r="A48" s="7">
        <v>3</v>
      </c>
      <c r="B48" s="7" t="s">
        <v>63</v>
      </c>
      <c r="C48" s="7" t="s">
        <v>24</v>
      </c>
      <c r="D48" s="7">
        <v>2</v>
      </c>
      <c r="E48" s="7">
        <v>2</v>
      </c>
      <c r="F48" s="7">
        <v>2</v>
      </c>
      <c r="G48" s="11">
        <v>2.58</v>
      </c>
      <c r="H48" s="11">
        <v>3.27</v>
      </c>
      <c r="I48" s="11">
        <v>3.27</v>
      </c>
    </row>
    <row r="49" spans="1:9">
      <c r="A49" s="7">
        <v>4</v>
      </c>
      <c r="B49" s="7" t="s">
        <v>64</v>
      </c>
      <c r="C49" s="7" t="s">
        <v>24</v>
      </c>
      <c r="D49" s="7">
        <v>2</v>
      </c>
      <c r="E49" s="7">
        <v>2</v>
      </c>
      <c r="F49" s="7">
        <v>2</v>
      </c>
      <c r="G49" s="11">
        <v>8.52</v>
      </c>
      <c r="H49" s="11">
        <v>5.15</v>
      </c>
      <c r="I49" s="11">
        <v>5.15</v>
      </c>
    </row>
    <row r="50" spans="1:9">
      <c r="A50" s="7">
        <v>5</v>
      </c>
      <c r="B50" s="7" t="s">
        <v>65</v>
      </c>
      <c r="C50" s="7" t="s">
        <v>24</v>
      </c>
      <c r="D50" s="7">
        <v>1</v>
      </c>
      <c r="E50" s="7">
        <v>1</v>
      </c>
      <c r="F50" s="7">
        <v>1</v>
      </c>
      <c r="G50" s="11">
        <v>4.86</v>
      </c>
      <c r="H50" s="11">
        <v>5.36</v>
      </c>
      <c r="I50" s="11">
        <v>5.36</v>
      </c>
    </row>
    <row r="51" spans="1:9">
      <c r="A51" s="7">
        <v>6</v>
      </c>
      <c r="B51" s="7" t="s">
        <v>66</v>
      </c>
      <c r="C51" s="7" t="s">
        <v>24</v>
      </c>
      <c r="D51" s="7">
        <v>2</v>
      </c>
      <c r="E51" s="7">
        <v>2</v>
      </c>
      <c r="F51" s="7">
        <v>2</v>
      </c>
      <c r="G51" s="11">
        <v>8.28</v>
      </c>
      <c r="H51" s="11">
        <v>8.28</v>
      </c>
      <c r="I51" s="11">
        <v>8.28</v>
      </c>
    </row>
    <row r="52" spans="1:9">
      <c r="A52" s="7">
        <v>7</v>
      </c>
      <c r="B52" s="7" t="s">
        <v>67</v>
      </c>
      <c r="C52" s="7" t="s">
        <v>24</v>
      </c>
      <c r="D52" s="7">
        <v>2</v>
      </c>
      <c r="E52" s="7">
        <v>2</v>
      </c>
      <c r="F52" s="7">
        <v>2</v>
      </c>
      <c r="G52" s="11">
        <v>4.68</v>
      </c>
      <c r="H52" s="11">
        <v>4.2</v>
      </c>
      <c r="I52" s="11">
        <v>4.2</v>
      </c>
    </row>
    <row r="53" spans="1:9">
      <c r="A53" s="7">
        <v>8</v>
      </c>
      <c r="B53" s="7" t="s">
        <v>68</v>
      </c>
      <c r="C53" s="7" t="s">
        <v>24</v>
      </c>
      <c r="D53" s="7">
        <v>2</v>
      </c>
      <c r="E53" s="7">
        <v>2</v>
      </c>
      <c r="F53" s="7">
        <v>2</v>
      </c>
      <c r="G53" s="11">
        <v>4.32</v>
      </c>
      <c r="H53" s="11">
        <v>4.1</v>
      </c>
      <c r="I53" s="11">
        <v>4.1</v>
      </c>
    </row>
    <row r="54" spans="1:9">
      <c r="A54" s="7">
        <v>9</v>
      </c>
      <c r="B54" s="7" t="s">
        <v>69</v>
      </c>
      <c r="C54" s="7" t="s">
        <v>24</v>
      </c>
      <c r="D54" s="7">
        <v>1</v>
      </c>
      <c r="E54" s="7">
        <v>1</v>
      </c>
      <c r="F54" s="7">
        <v>1</v>
      </c>
      <c r="G54" s="11">
        <v>1.68</v>
      </c>
      <c r="H54" s="11">
        <v>3.05</v>
      </c>
      <c r="I54" s="11">
        <v>3.05</v>
      </c>
    </row>
    <row r="55" spans="1:9">
      <c r="A55" s="7">
        <v>10</v>
      </c>
      <c r="B55" s="7" t="s">
        <v>70</v>
      </c>
      <c r="C55" s="7" t="s">
        <v>24</v>
      </c>
      <c r="D55" s="7">
        <v>2</v>
      </c>
      <c r="E55" s="7">
        <v>2</v>
      </c>
      <c r="F55" s="7">
        <v>2</v>
      </c>
      <c r="G55" s="11">
        <v>7.08</v>
      </c>
      <c r="H55" s="11">
        <v>3.36</v>
      </c>
      <c r="I55" s="11">
        <v>3.36</v>
      </c>
    </row>
    <row r="56" spans="1:9">
      <c r="A56" s="7">
        <v>11</v>
      </c>
      <c r="B56" s="7" t="s">
        <v>71</v>
      </c>
      <c r="C56" s="7" t="s">
        <v>24</v>
      </c>
      <c r="D56" s="7">
        <v>2</v>
      </c>
      <c r="E56" s="7">
        <v>2</v>
      </c>
      <c r="F56" s="7">
        <v>2</v>
      </c>
      <c r="G56" s="11">
        <v>16.08</v>
      </c>
      <c r="H56" s="11">
        <v>8.01</v>
      </c>
      <c r="I56" s="11">
        <v>8.01</v>
      </c>
    </row>
    <row r="57" spans="1:9">
      <c r="A57" s="7">
        <v>12</v>
      </c>
      <c r="B57" s="7" t="s">
        <v>72</v>
      </c>
      <c r="C57" s="7" t="s">
        <v>24</v>
      </c>
      <c r="D57" s="7">
        <v>1</v>
      </c>
      <c r="E57" s="7">
        <v>1</v>
      </c>
      <c r="F57" s="7">
        <v>1</v>
      </c>
      <c r="G57" s="11">
        <v>1.38</v>
      </c>
      <c r="H57" s="11">
        <v>1.18</v>
      </c>
      <c r="I57" s="11">
        <v>1.18</v>
      </c>
    </row>
    <row r="58" spans="1:9">
      <c r="A58" s="7">
        <v>13</v>
      </c>
      <c r="B58" s="7" t="s">
        <v>73</v>
      </c>
      <c r="C58" s="7" t="s">
        <v>24</v>
      </c>
      <c r="D58" s="7">
        <v>1</v>
      </c>
      <c r="E58" s="7">
        <v>1</v>
      </c>
      <c r="F58" s="7">
        <v>1</v>
      </c>
      <c r="G58" s="11">
        <v>0.84</v>
      </c>
      <c r="H58" s="11">
        <v>0.67</v>
      </c>
      <c r="I58" s="11">
        <v>0.67</v>
      </c>
    </row>
    <row r="59" spans="1:9">
      <c r="A59" s="7">
        <v>14</v>
      </c>
      <c r="B59" s="7" t="s">
        <v>74</v>
      </c>
      <c r="C59" s="7" t="s">
        <v>24</v>
      </c>
      <c r="D59" s="7">
        <v>30</v>
      </c>
      <c r="E59" s="7">
        <v>30</v>
      </c>
      <c r="F59" s="7">
        <v>30</v>
      </c>
      <c r="G59" s="11">
        <v>19.68</v>
      </c>
      <c r="H59" s="11">
        <v>15.74</v>
      </c>
      <c r="I59" s="11">
        <v>15.74</v>
      </c>
    </row>
    <row r="60" spans="1:9">
      <c r="A60" s="7">
        <v>15</v>
      </c>
      <c r="B60" s="7" t="s">
        <v>75</v>
      </c>
      <c r="C60" s="7" t="s">
        <v>24</v>
      </c>
      <c r="D60" s="7">
        <v>30</v>
      </c>
      <c r="E60" s="7">
        <v>30</v>
      </c>
      <c r="F60" s="7">
        <v>30</v>
      </c>
      <c r="G60" s="11">
        <v>5.22</v>
      </c>
      <c r="H60" s="11">
        <v>5.42</v>
      </c>
      <c r="I60" s="11">
        <v>5.42</v>
      </c>
    </row>
    <row r="61" spans="1:9">
      <c r="A61" s="8" t="s">
        <v>39</v>
      </c>
      <c r="B61" s="8" t="s">
        <v>76</v>
      </c>
      <c r="C61" s="8"/>
      <c r="D61" s="8"/>
      <c r="E61" s="8"/>
      <c r="F61" s="8"/>
      <c r="G61" s="9">
        <v>0</v>
      </c>
      <c r="H61" s="9">
        <v>6.19</v>
      </c>
      <c r="I61" s="9">
        <v>0</v>
      </c>
    </row>
    <row r="62" spans="1:9">
      <c r="A62" s="7">
        <v>1</v>
      </c>
      <c r="B62" s="7" t="s">
        <v>77</v>
      </c>
      <c r="C62" s="7" t="s">
        <v>52</v>
      </c>
      <c r="D62" s="7">
        <v>0</v>
      </c>
      <c r="E62" s="7">
        <v>1</v>
      </c>
      <c r="F62" s="7">
        <v>0</v>
      </c>
      <c r="G62" s="11">
        <v>0</v>
      </c>
      <c r="H62" s="11">
        <v>5.57</v>
      </c>
      <c r="I62" s="11">
        <v>0</v>
      </c>
    </row>
    <row r="63" spans="1:9">
      <c r="A63" s="7">
        <v>2</v>
      </c>
      <c r="B63" s="7" t="s">
        <v>78</v>
      </c>
      <c r="C63" s="7" t="s">
        <v>52</v>
      </c>
      <c r="D63" s="7">
        <v>0</v>
      </c>
      <c r="E63" s="7">
        <v>1</v>
      </c>
      <c r="F63" s="7">
        <v>0</v>
      </c>
      <c r="G63" s="11">
        <v>0</v>
      </c>
      <c r="H63" s="11">
        <v>0.62</v>
      </c>
      <c r="I63" s="11">
        <v>0</v>
      </c>
    </row>
    <row r="64" spans="1:9">
      <c r="A64" s="8" t="s">
        <v>50</v>
      </c>
      <c r="B64" s="8" t="s">
        <v>79</v>
      </c>
      <c r="C64" s="8"/>
      <c r="D64" s="8"/>
      <c r="E64" s="8"/>
      <c r="F64" s="8"/>
      <c r="G64" s="9">
        <v>162.5</v>
      </c>
      <c r="H64" s="9">
        <v>160.26</v>
      </c>
      <c r="I64" s="9">
        <v>160.26</v>
      </c>
    </row>
    <row r="65" spans="1:9">
      <c r="A65" s="7">
        <v>1</v>
      </c>
      <c r="B65" s="7" t="s">
        <v>80</v>
      </c>
      <c r="C65" s="7" t="s">
        <v>81</v>
      </c>
      <c r="D65" s="7">
        <v>300</v>
      </c>
      <c r="E65" s="7">
        <v>300</v>
      </c>
      <c r="F65" s="7">
        <v>300</v>
      </c>
      <c r="G65" s="11">
        <v>105</v>
      </c>
      <c r="H65" s="11">
        <v>105</v>
      </c>
      <c r="I65" s="11">
        <v>105</v>
      </c>
    </row>
    <row r="66" spans="1:9">
      <c r="A66" s="7">
        <v>2</v>
      </c>
      <c r="B66" s="7" t="s">
        <v>82</v>
      </c>
      <c r="C66" s="7" t="s">
        <v>81</v>
      </c>
      <c r="D66" s="7">
        <v>100</v>
      </c>
      <c r="E66" s="7">
        <v>100</v>
      </c>
      <c r="F66" s="7">
        <v>100</v>
      </c>
      <c r="G66" s="11">
        <v>10</v>
      </c>
      <c r="H66" s="11">
        <v>11.5</v>
      </c>
      <c r="I66" s="11">
        <v>11.5</v>
      </c>
    </row>
    <row r="67" spans="1:9">
      <c r="A67" s="7">
        <v>3</v>
      </c>
      <c r="B67" s="7" t="s">
        <v>83</v>
      </c>
      <c r="C67" s="7" t="s">
        <v>81</v>
      </c>
      <c r="D67" s="7">
        <v>150</v>
      </c>
      <c r="E67" s="7">
        <v>150</v>
      </c>
      <c r="F67" s="7">
        <v>150</v>
      </c>
      <c r="G67" s="11">
        <v>22.5</v>
      </c>
      <c r="H67" s="11">
        <v>22.6</v>
      </c>
      <c r="I67" s="11">
        <v>22.6</v>
      </c>
    </row>
    <row r="68" spans="1:9">
      <c r="A68" s="7">
        <v>4</v>
      </c>
      <c r="B68" s="7" t="s">
        <v>84</v>
      </c>
      <c r="C68" s="7" t="s">
        <v>81</v>
      </c>
      <c r="D68" s="7">
        <v>50</v>
      </c>
      <c r="E68" s="7">
        <v>50</v>
      </c>
      <c r="F68" s="7">
        <v>50</v>
      </c>
      <c r="G68" s="11">
        <v>20</v>
      </c>
      <c r="H68" s="11">
        <v>15.83</v>
      </c>
      <c r="I68" s="11">
        <v>15.83</v>
      </c>
    </row>
    <row r="69" spans="1:9">
      <c r="A69" s="7">
        <v>5</v>
      </c>
      <c r="B69" s="7" t="s">
        <v>85</v>
      </c>
      <c r="C69" s="7" t="s">
        <v>81</v>
      </c>
      <c r="D69" s="7">
        <v>50</v>
      </c>
      <c r="E69" s="7">
        <v>50</v>
      </c>
      <c r="F69" s="7">
        <v>50</v>
      </c>
      <c r="G69" s="11">
        <v>5</v>
      </c>
      <c r="H69" s="11">
        <v>5.33</v>
      </c>
      <c r="I69" s="11">
        <v>5.33</v>
      </c>
    </row>
    <row r="70" spans="1:9">
      <c r="A70" s="8" t="s">
        <v>53</v>
      </c>
      <c r="B70" s="8" t="s">
        <v>86</v>
      </c>
      <c r="C70" s="8"/>
      <c r="D70" s="8"/>
      <c r="E70" s="7"/>
      <c r="F70" s="7"/>
      <c r="G70" s="9">
        <v>23.5</v>
      </c>
      <c r="H70" s="9">
        <v>24.72</v>
      </c>
      <c r="I70" s="9">
        <v>24.72</v>
      </c>
    </row>
    <row r="71" spans="1:9">
      <c r="A71" s="7"/>
      <c r="B71" s="8" t="s">
        <v>57</v>
      </c>
      <c r="C71" s="8"/>
      <c r="D71" s="8"/>
      <c r="E71" s="8"/>
      <c r="F71" s="14"/>
      <c r="G71" s="15">
        <v>317.2</v>
      </c>
      <c r="H71" s="9">
        <v>311.61</v>
      </c>
      <c r="I71" s="9">
        <f>SUM(I45,I61,I64,I70)</f>
        <v>305.41</v>
      </c>
    </row>
    <row r="73" ht="14.25" spans="1:1">
      <c r="A73" s="3" t="s">
        <v>87</v>
      </c>
    </row>
    <row r="74" ht="33" customHeight="1" spans="1:9">
      <c r="A74" s="6" t="s">
        <v>88</v>
      </c>
      <c r="B74" s="6"/>
      <c r="C74" s="6"/>
      <c r="D74" s="6"/>
      <c r="E74" s="6"/>
      <c r="F74" s="6"/>
      <c r="G74" s="6"/>
      <c r="H74" s="6"/>
      <c r="I74" s="6"/>
    </row>
    <row r="75" ht="17" customHeight="1" spans="1:9">
      <c r="A75" s="7" t="s">
        <v>2</v>
      </c>
      <c r="B75" s="7" t="s">
        <v>3</v>
      </c>
      <c r="C75" s="7" t="s">
        <v>4</v>
      </c>
      <c r="D75" s="7" t="s">
        <v>5</v>
      </c>
      <c r="E75" s="7"/>
      <c r="F75" s="7"/>
      <c r="G75" s="7" t="s">
        <v>6</v>
      </c>
      <c r="H75" s="7"/>
      <c r="I75" s="7"/>
    </row>
    <row r="76" ht="21" customHeight="1" spans="1:9">
      <c r="A76" s="7"/>
      <c r="B76" s="7"/>
      <c r="C76" s="7"/>
      <c r="D76" s="7" t="s">
        <v>7</v>
      </c>
      <c r="E76" s="7" t="s">
        <v>8</v>
      </c>
      <c r="F76" s="7" t="s">
        <v>9</v>
      </c>
      <c r="G76" s="7" t="s">
        <v>7</v>
      </c>
      <c r="H76" s="7" t="s">
        <v>8</v>
      </c>
      <c r="I76" s="7" t="s">
        <v>9</v>
      </c>
    </row>
    <row r="77" spans="1:9">
      <c r="A77" s="8" t="s">
        <v>10</v>
      </c>
      <c r="B77" s="8" t="s">
        <v>89</v>
      </c>
      <c r="C77" s="17"/>
      <c r="D77" s="8"/>
      <c r="E77" s="8"/>
      <c r="F77" s="8"/>
      <c r="G77" s="9">
        <v>1603.9</v>
      </c>
      <c r="H77" s="9">
        <f>H78+H81+H86+H92</f>
        <v>1599.6</v>
      </c>
      <c r="I77" s="9">
        <f>I78+I81+I86+I92</f>
        <v>1571.6</v>
      </c>
    </row>
    <row r="78" ht="25.5" spans="1:9">
      <c r="A78" s="18">
        <v>1</v>
      </c>
      <c r="B78" s="7" t="s">
        <v>90</v>
      </c>
      <c r="C78" s="19"/>
      <c r="D78" s="7"/>
      <c r="E78" s="7"/>
      <c r="F78" s="10"/>
      <c r="G78" s="11">
        <v>992.3</v>
      </c>
      <c r="H78" s="11">
        <v>873.78</v>
      </c>
      <c r="I78" s="11">
        <v>873.78</v>
      </c>
    </row>
    <row r="79" spans="1:9">
      <c r="A79" s="18">
        <v>1.1</v>
      </c>
      <c r="B79" s="7" t="s">
        <v>91</v>
      </c>
      <c r="C79" s="18" t="s">
        <v>52</v>
      </c>
      <c r="D79" s="18">
        <v>1</v>
      </c>
      <c r="E79" s="18">
        <v>1</v>
      </c>
      <c r="F79" s="18">
        <v>1</v>
      </c>
      <c r="G79" s="11">
        <v>934</v>
      </c>
      <c r="H79" s="11">
        <v>808.38</v>
      </c>
      <c r="I79" s="11">
        <v>808.38</v>
      </c>
    </row>
    <row r="80" spans="1:9">
      <c r="A80" s="18">
        <v>1.2</v>
      </c>
      <c r="B80" s="7" t="s">
        <v>92</v>
      </c>
      <c r="C80" s="18" t="s">
        <v>52</v>
      </c>
      <c r="D80" s="18">
        <v>1</v>
      </c>
      <c r="E80" s="18">
        <v>1</v>
      </c>
      <c r="F80" s="18">
        <v>1</v>
      </c>
      <c r="G80" s="11">
        <v>58.3</v>
      </c>
      <c r="H80" s="11">
        <v>65.4</v>
      </c>
      <c r="I80" s="11">
        <v>65.4</v>
      </c>
    </row>
    <row r="81" ht="25.5" spans="1:9">
      <c r="A81" s="18">
        <v>2</v>
      </c>
      <c r="B81" s="7" t="s">
        <v>93</v>
      </c>
      <c r="C81" s="19"/>
      <c r="D81" s="7"/>
      <c r="E81" s="7"/>
      <c r="F81" s="7"/>
      <c r="G81" s="11">
        <v>360.9</v>
      </c>
      <c r="H81" s="11">
        <v>403.68</v>
      </c>
      <c r="I81" s="11">
        <v>403.68</v>
      </c>
    </row>
    <row r="82" ht="25.5" spans="1:9">
      <c r="A82" s="18">
        <v>2.1</v>
      </c>
      <c r="B82" s="7" t="s">
        <v>94</v>
      </c>
      <c r="C82" s="18" t="s">
        <v>52</v>
      </c>
      <c r="D82" s="18">
        <v>1</v>
      </c>
      <c r="E82" s="18">
        <v>1</v>
      </c>
      <c r="F82" s="18">
        <v>1</v>
      </c>
      <c r="G82" s="11">
        <v>18</v>
      </c>
      <c r="H82" s="11">
        <v>11.75</v>
      </c>
      <c r="I82" s="11">
        <v>11.75</v>
      </c>
    </row>
    <row r="83" ht="25.5" spans="1:9">
      <c r="A83" s="18">
        <v>2.2</v>
      </c>
      <c r="B83" s="7" t="s">
        <v>95</v>
      </c>
      <c r="C83" s="18" t="s">
        <v>52</v>
      </c>
      <c r="D83" s="18">
        <v>1</v>
      </c>
      <c r="E83" s="18">
        <v>1</v>
      </c>
      <c r="F83" s="18">
        <v>1</v>
      </c>
      <c r="G83" s="11">
        <v>270</v>
      </c>
      <c r="H83" s="11">
        <v>268.8</v>
      </c>
      <c r="I83" s="11">
        <v>268.8</v>
      </c>
    </row>
    <row r="84" spans="1:9">
      <c r="A84" s="18">
        <v>2.3</v>
      </c>
      <c r="B84" s="7" t="s">
        <v>96</v>
      </c>
      <c r="C84" s="18" t="s">
        <v>52</v>
      </c>
      <c r="D84" s="18">
        <v>1</v>
      </c>
      <c r="E84" s="18">
        <v>1</v>
      </c>
      <c r="F84" s="18">
        <v>1</v>
      </c>
      <c r="G84" s="11">
        <v>65.9</v>
      </c>
      <c r="H84" s="11">
        <v>116.08</v>
      </c>
      <c r="I84" s="11">
        <v>116.08</v>
      </c>
    </row>
    <row r="85" ht="25.5" spans="1:9">
      <c r="A85" s="18">
        <v>2.4</v>
      </c>
      <c r="B85" s="7" t="s">
        <v>97</v>
      </c>
      <c r="C85" s="18" t="s">
        <v>52</v>
      </c>
      <c r="D85" s="18">
        <v>1</v>
      </c>
      <c r="E85" s="18">
        <v>1</v>
      </c>
      <c r="F85" s="18">
        <v>1</v>
      </c>
      <c r="G85" s="11">
        <v>7</v>
      </c>
      <c r="H85" s="11">
        <v>7.05</v>
      </c>
      <c r="I85" s="11">
        <v>7.05</v>
      </c>
    </row>
    <row r="86" ht="25.5" spans="1:9">
      <c r="A86" s="18">
        <v>3</v>
      </c>
      <c r="B86" s="7" t="s">
        <v>98</v>
      </c>
      <c r="C86" s="18"/>
      <c r="D86" s="18"/>
      <c r="E86" s="18"/>
      <c r="F86" s="18"/>
      <c r="G86" s="11">
        <v>158.7</v>
      </c>
      <c r="H86" s="11">
        <v>226.14</v>
      </c>
      <c r="I86" s="11">
        <v>226.14</v>
      </c>
    </row>
    <row r="87" ht="25.5" spans="1:9">
      <c r="A87" s="18">
        <v>3.1</v>
      </c>
      <c r="B87" s="7" t="s">
        <v>99</v>
      </c>
      <c r="C87" s="18" t="s">
        <v>52</v>
      </c>
      <c r="D87" s="18">
        <v>1</v>
      </c>
      <c r="E87" s="18">
        <v>1</v>
      </c>
      <c r="F87" s="18">
        <v>1</v>
      </c>
      <c r="G87" s="11">
        <v>19.7</v>
      </c>
      <c r="H87" s="11">
        <v>17.1</v>
      </c>
      <c r="I87" s="11">
        <v>17.1</v>
      </c>
    </row>
    <row r="88" ht="25.5" spans="1:9">
      <c r="A88" s="18">
        <v>3.2</v>
      </c>
      <c r="B88" s="7" t="s">
        <v>100</v>
      </c>
      <c r="C88" s="18" t="s">
        <v>52</v>
      </c>
      <c r="D88" s="18">
        <v>1</v>
      </c>
      <c r="E88" s="18">
        <v>1</v>
      </c>
      <c r="F88" s="18">
        <v>1</v>
      </c>
      <c r="G88" s="11">
        <v>81</v>
      </c>
      <c r="H88" s="11">
        <v>110.94</v>
      </c>
      <c r="I88" s="11">
        <v>110.94</v>
      </c>
    </row>
    <row r="89" spans="1:9">
      <c r="A89" s="18">
        <v>3.3</v>
      </c>
      <c r="B89" s="7" t="s">
        <v>101</v>
      </c>
      <c r="C89" s="18" t="s">
        <v>52</v>
      </c>
      <c r="D89" s="18">
        <v>1</v>
      </c>
      <c r="E89" s="18">
        <v>1</v>
      </c>
      <c r="F89" s="18">
        <v>1</v>
      </c>
      <c r="G89" s="11">
        <v>13</v>
      </c>
      <c r="H89" s="11">
        <v>13</v>
      </c>
      <c r="I89" s="11">
        <v>13</v>
      </c>
    </row>
    <row r="90" spans="1:9">
      <c r="A90" s="18">
        <v>3.4</v>
      </c>
      <c r="B90" s="7" t="s">
        <v>102</v>
      </c>
      <c r="C90" s="18" t="s">
        <v>52</v>
      </c>
      <c r="D90" s="18">
        <v>1</v>
      </c>
      <c r="E90" s="18">
        <v>1</v>
      </c>
      <c r="F90" s="18">
        <v>1</v>
      </c>
      <c r="G90" s="11">
        <v>12</v>
      </c>
      <c r="H90" s="11">
        <v>12.1</v>
      </c>
      <c r="I90" s="11">
        <v>12.1</v>
      </c>
    </row>
    <row r="91" spans="1:9">
      <c r="A91" s="18">
        <v>3.5</v>
      </c>
      <c r="B91" s="7" t="s">
        <v>103</v>
      </c>
      <c r="C91" s="18" t="s">
        <v>52</v>
      </c>
      <c r="D91" s="18">
        <v>1</v>
      </c>
      <c r="E91" s="18">
        <v>1</v>
      </c>
      <c r="F91" s="18">
        <v>1</v>
      </c>
      <c r="G91" s="11">
        <v>33</v>
      </c>
      <c r="H91" s="11">
        <v>73</v>
      </c>
      <c r="I91" s="11">
        <v>73</v>
      </c>
    </row>
    <row r="92" spans="1:9">
      <c r="A92" s="18">
        <v>4</v>
      </c>
      <c r="B92" s="7" t="s">
        <v>104</v>
      </c>
      <c r="C92" s="18"/>
      <c r="D92" s="18"/>
      <c r="E92" s="18"/>
      <c r="F92" s="18"/>
      <c r="G92" s="11">
        <v>92</v>
      </c>
      <c r="H92" s="11">
        <v>96</v>
      </c>
      <c r="I92" s="11">
        <f>SUM(I93:I94)</f>
        <v>68</v>
      </c>
    </row>
    <row r="93" spans="1:9">
      <c r="A93" s="18">
        <v>4.1</v>
      </c>
      <c r="B93" s="12" t="s">
        <v>105</v>
      </c>
      <c r="C93" s="20" t="s">
        <v>52</v>
      </c>
      <c r="D93" s="20">
        <v>1</v>
      </c>
      <c r="E93" s="20">
        <v>1</v>
      </c>
      <c r="F93" s="20">
        <v>1</v>
      </c>
      <c r="G93" s="13">
        <v>27</v>
      </c>
      <c r="H93" s="13">
        <v>31</v>
      </c>
      <c r="I93" s="13">
        <v>3</v>
      </c>
    </row>
    <row r="94" spans="1:9">
      <c r="A94" s="18">
        <v>4.2</v>
      </c>
      <c r="B94" s="7" t="s">
        <v>106</v>
      </c>
      <c r="C94" s="18" t="s">
        <v>52</v>
      </c>
      <c r="D94" s="18">
        <v>1</v>
      </c>
      <c r="E94" s="18">
        <v>1</v>
      </c>
      <c r="F94" s="18">
        <v>1</v>
      </c>
      <c r="G94" s="11">
        <v>65</v>
      </c>
      <c r="H94" s="11">
        <v>65</v>
      </c>
      <c r="I94" s="11">
        <v>65</v>
      </c>
    </row>
    <row r="95" spans="1:9">
      <c r="A95" s="8" t="s">
        <v>39</v>
      </c>
      <c r="B95" s="8" t="s">
        <v>107</v>
      </c>
      <c r="C95" s="17"/>
      <c r="D95" s="8"/>
      <c r="E95" s="8"/>
      <c r="F95" s="14"/>
      <c r="G95" s="9">
        <v>128.32</v>
      </c>
      <c r="H95" s="9">
        <v>48.35</v>
      </c>
      <c r="I95" s="9">
        <v>48.35</v>
      </c>
    </row>
    <row r="96" spans="1:9">
      <c r="A96" s="21" t="s">
        <v>57</v>
      </c>
      <c r="B96" s="22"/>
      <c r="C96" s="8"/>
      <c r="D96" s="8"/>
      <c r="E96" s="8"/>
      <c r="F96" s="14"/>
      <c r="G96" s="15">
        <f t="shared" ref="G96:I96" si="0">G77+G95</f>
        <v>1732.22</v>
      </c>
      <c r="H96" s="9">
        <f t="shared" si="0"/>
        <v>1647.95</v>
      </c>
      <c r="I96" s="9">
        <f t="shared" si="0"/>
        <v>1619.95</v>
      </c>
    </row>
    <row r="100" ht="14.25" spans="1:1">
      <c r="A100" s="3" t="s">
        <v>108</v>
      </c>
    </row>
    <row r="101" ht="36" customHeight="1" spans="1:9">
      <c r="A101" s="6" t="s">
        <v>109</v>
      </c>
      <c r="B101" s="6"/>
      <c r="C101" s="6"/>
      <c r="D101" s="6"/>
      <c r="E101" s="6"/>
      <c r="F101" s="6"/>
      <c r="G101" s="6"/>
      <c r="H101" s="6"/>
      <c r="I101" s="6"/>
    </row>
    <row r="102" ht="21" customHeight="1" spans="1:9">
      <c r="A102" s="7" t="s">
        <v>2</v>
      </c>
      <c r="B102" s="7" t="s">
        <v>3</v>
      </c>
      <c r="C102" s="7" t="s">
        <v>4</v>
      </c>
      <c r="D102" s="7" t="s">
        <v>5</v>
      </c>
      <c r="E102" s="7"/>
      <c r="F102" s="7"/>
      <c r="G102" s="7" t="s">
        <v>6</v>
      </c>
      <c r="H102" s="7"/>
      <c r="I102" s="7"/>
    </row>
    <row r="103" ht="25" customHeight="1" spans="1:9">
      <c r="A103" s="7"/>
      <c r="B103" s="7"/>
      <c r="C103" s="7"/>
      <c r="D103" s="7" t="s">
        <v>7</v>
      </c>
      <c r="E103" s="7" t="s">
        <v>8</v>
      </c>
      <c r="F103" s="7" t="s">
        <v>9</v>
      </c>
      <c r="G103" s="7" t="s">
        <v>7</v>
      </c>
      <c r="H103" s="7" t="s">
        <v>8</v>
      </c>
      <c r="I103" s="7" t="s">
        <v>9</v>
      </c>
    </row>
    <row r="104" ht="20" customHeight="1" spans="1:9">
      <c r="A104" s="23" t="s">
        <v>10</v>
      </c>
      <c r="B104" s="8" t="s">
        <v>89</v>
      </c>
      <c r="C104" s="24"/>
      <c r="D104" s="24"/>
      <c r="E104" s="24"/>
      <c r="F104" s="24"/>
      <c r="G104" s="24">
        <v>94.78</v>
      </c>
      <c r="H104" s="24">
        <v>94.47</v>
      </c>
      <c r="I104" s="24">
        <v>94.47</v>
      </c>
    </row>
    <row r="105" ht="20" customHeight="1" spans="1:9">
      <c r="A105" s="25">
        <v>1</v>
      </c>
      <c r="B105" s="7" t="s">
        <v>110</v>
      </c>
      <c r="C105" s="25" t="s">
        <v>15</v>
      </c>
      <c r="D105" s="25">
        <v>1051</v>
      </c>
      <c r="E105" s="25">
        <v>1055.6</v>
      </c>
      <c r="F105" s="25">
        <v>1055.6</v>
      </c>
      <c r="G105" s="25">
        <v>37.84</v>
      </c>
      <c r="H105" s="25">
        <v>39.56</v>
      </c>
      <c r="I105" s="25">
        <v>39.56</v>
      </c>
    </row>
    <row r="106" ht="20" customHeight="1" spans="1:9">
      <c r="A106" s="25">
        <v>2</v>
      </c>
      <c r="B106" s="7" t="s">
        <v>111</v>
      </c>
      <c r="C106" s="26" t="s">
        <v>24</v>
      </c>
      <c r="D106" s="25">
        <v>9</v>
      </c>
      <c r="E106" s="25">
        <v>10</v>
      </c>
      <c r="F106" s="25">
        <v>10</v>
      </c>
      <c r="G106" s="25">
        <v>1.8</v>
      </c>
      <c r="H106" s="25">
        <v>1.88</v>
      </c>
      <c r="I106" s="25">
        <v>1.88</v>
      </c>
    </row>
    <row r="107" ht="20" customHeight="1" spans="1:9">
      <c r="A107" s="25">
        <v>3</v>
      </c>
      <c r="B107" s="7" t="s">
        <v>111</v>
      </c>
      <c r="C107" s="26" t="s">
        <v>24</v>
      </c>
      <c r="D107" s="25">
        <v>29</v>
      </c>
      <c r="E107" s="25">
        <v>39</v>
      </c>
      <c r="F107" s="25">
        <v>39</v>
      </c>
      <c r="G107" s="25">
        <v>2.03</v>
      </c>
      <c r="H107" s="25">
        <v>1.89</v>
      </c>
      <c r="I107" s="25">
        <v>1.89</v>
      </c>
    </row>
    <row r="108" ht="20" customHeight="1" spans="1:9">
      <c r="A108" s="25">
        <v>4</v>
      </c>
      <c r="B108" s="7" t="s">
        <v>112</v>
      </c>
      <c r="C108" s="26" t="s">
        <v>24</v>
      </c>
      <c r="D108" s="25">
        <v>30</v>
      </c>
      <c r="E108" s="25">
        <v>30</v>
      </c>
      <c r="F108" s="25">
        <v>30</v>
      </c>
      <c r="G108" s="25">
        <v>18</v>
      </c>
      <c r="H108" s="25">
        <v>12.72</v>
      </c>
      <c r="I108" s="25">
        <v>12.72</v>
      </c>
    </row>
    <row r="109" ht="20" customHeight="1" spans="1:9">
      <c r="A109" s="25">
        <v>5</v>
      </c>
      <c r="B109" s="7" t="s">
        <v>113</v>
      </c>
      <c r="C109" s="25" t="s">
        <v>114</v>
      </c>
      <c r="D109" s="25">
        <v>700</v>
      </c>
      <c r="E109" s="25">
        <v>700</v>
      </c>
      <c r="F109" s="25">
        <v>700</v>
      </c>
      <c r="G109" s="25">
        <v>9.8</v>
      </c>
      <c r="H109" s="25">
        <v>10.26</v>
      </c>
      <c r="I109" s="25">
        <v>10.26</v>
      </c>
    </row>
    <row r="110" ht="20" customHeight="1" spans="1:9">
      <c r="A110" s="25">
        <v>6</v>
      </c>
      <c r="B110" s="7" t="s">
        <v>115</v>
      </c>
      <c r="C110" s="25" t="s">
        <v>114</v>
      </c>
      <c r="D110" s="25">
        <v>1406.5</v>
      </c>
      <c r="E110" s="25">
        <v>1406</v>
      </c>
      <c r="F110" s="25">
        <v>1406</v>
      </c>
      <c r="G110" s="25">
        <v>25.32</v>
      </c>
      <c r="H110" s="25">
        <v>28.16</v>
      </c>
      <c r="I110" s="25">
        <v>28.16</v>
      </c>
    </row>
    <row r="111" ht="20" customHeight="1" spans="1:9">
      <c r="A111" s="23" t="s">
        <v>39</v>
      </c>
      <c r="B111" s="8" t="s">
        <v>116</v>
      </c>
      <c r="C111" s="24"/>
      <c r="D111" s="24"/>
      <c r="E111" s="24"/>
      <c r="F111" s="24"/>
      <c r="G111" s="24">
        <v>416.62</v>
      </c>
      <c r="H111" s="24">
        <v>415.42</v>
      </c>
      <c r="I111" s="24">
        <v>415.42</v>
      </c>
    </row>
    <row r="112" ht="20" customHeight="1" spans="1:9">
      <c r="A112" s="25">
        <v>1</v>
      </c>
      <c r="B112" s="25" t="s">
        <v>117</v>
      </c>
      <c r="C112" s="25" t="s">
        <v>114</v>
      </c>
      <c r="D112" s="25">
        <v>21077</v>
      </c>
      <c r="E112" s="25">
        <v>22272</v>
      </c>
      <c r="F112" s="25">
        <v>22272</v>
      </c>
      <c r="G112" s="25">
        <v>295.08</v>
      </c>
      <c r="H112" s="25">
        <v>299.4</v>
      </c>
      <c r="I112" s="25">
        <v>299.4</v>
      </c>
    </row>
    <row r="113" ht="20" customHeight="1" spans="1:9">
      <c r="A113" s="25">
        <v>2</v>
      </c>
      <c r="B113" s="26" t="s">
        <v>118</v>
      </c>
      <c r="C113" s="25" t="s">
        <v>15</v>
      </c>
      <c r="D113" s="25">
        <v>3011</v>
      </c>
      <c r="E113" s="25">
        <v>3043.8</v>
      </c>
      <c r="F113" s="25">
        <v>3043.8</v>
      </c>
      <c r="G113" s="25">
        <v>27.1</v>
      </c>
      <c r="H113" s="25">
        <v>25.84</v>
      </c>
      <c r="I113" s="25">
        <v>25.84</v>
      </c>
    </row>
    <row r="114" ht="20" customHeight="1" spans="1:9">
      <c r="A114" s="25">
        <v>3</v>
      </c>
      <c r="B114" s="26" t="s">
        <v>119</v>
      </c>
      <c r="C114" s="26" t="s">
        <v>120</v>
      </c>
      <c r="D114" s="25">
        <v>1</v>
      </c>
      <c r="E114" s="25">
        <v>1</v>
      </c>
      <c r="F114" s="25">
        <v>1</v>
      </c>
      <c r="G114" s="25">
        <v>28.79</v>
      </c>
      <c r="H114" s="25">
        <v>28.89</v>
      </c>
      <c r="I114" s="25">
        <v>28.89</v>
      </c>
    </row>
    <row r="115" ht="20" customHeight="1" spans="1:9">
      <c r="A115" s="25">
        <v>4</v>
      </c>
      <c r="B115" s="26" t="s">
        <v>121</v>
      </c>
      <c r="C115" s="26" t="s">
        <v>24</v>
      </c>
      <c r="D115" s="25">
        <v>1</v>
      </c>
      <c r="E115" s="25">
        <v>1</v>
      </c>
      <c r="F115" s="25">
        <v>1</v>
      </c>
      <c r="G115" s="25">
        <v>23.5</v>
      </c>
      <c r="H115" s="25">
        <v>22.66</v>
      </c>
      <c r="I115" s="25">
        <v>22.66</v>
      </c>
    </row>
    <row r="116" ht="20" customHeight="1" spans="1:9">
      <c r="A116" s="25">
        <v>5</v>
      </c>
      <c r="B116" s="26" t="s">
        <v>122</v>
      </c>
      <c r="C116" s="25" t="s">
        <v>114</v>
      </c>
      <c r="D116" s="25">
        <v>21077</v>
      </c>
      <c r="E116" s="25">
        <v>21189</v>
      </c>
      <c r="F116" s="25">
        <v>21189</v>
      </c>
      <c r="G116" s="25">
        <v>42.15</v>
      </c>
      <c r="H116" s="25">
        <v>38.63</v>
      </c>
      <c r="I116" s="25">
        <v>38.63</v>
      </c>
    </row>
    <row r="117" ht="20" customHeight="1" spans="1:9">
      <c r="A117" s="23" t="s">
        <v>50</v>
      </c>
      <c r="B117" s="8" t="s">
        <v>107</v>
      </c>
      <c r="C117" s="24"/>
      <c r="D117" s="24"/>
      <c r="E117" s="24"/>
      <c r="F117" s="24"/>
      <c r="G117" s="24">
        <v>25</v>
      </c>
      <c r="H117" s="24">
        <v>13.79</v>
      </c>
      <c r="I117" s="24">
        <v>13.79</v>
      </c>
    </row>
    <row r="118" ht="20" customHeight="1" spans="1:9">
      <c r="A118" s="21" t="s">
        <v>57</v>
      </c>
      <c r="B118" s="22"/>
      <c r="C118" s="24"/>
      <c r="D118" s="24"/>
      <c r="E118" s="24"/>
      <c r="F118" s="24"/>
      <c r="G118" s="24">
        <v>536.4</v>
      </c>
      <c r="H118" s="24">
        <v>523.68</v>
      </c>
      <c r="I118" s="24">
        <v>523.68</v>
      </c>
    </row>
    <row r="123" ht="14.25" spans="1:1">
      <c r="A123" s="3" t="s">
        <v>123</v>
      </c>
    </row>
    <row r="124" ht="40" customHeight="1" spans="1:9">
      <c r="A124" s="27" t="s">
        <v>124</v>
      </c>
      <c r="B124" s="6"/>
      <c r="C124" s="6"/>
      <c r="D124" s="6"/>
      <c r="E124" s="6"/>
      <c r="F124" s="6"/>
      <c r="G124" s="6"/>
      <c r="H124" s="6"/>
      <c r="I124" s="6"/>
    </row>
    <row r="125" spans="1:9">
      <c r="A125" s="7" t="s">
        <v>2</v>
      </c>
      <c r="B125" s="7" t="s">
        <v>3</v>
      </c>
      <c r="C125" s="7" t="s">
        <v>4</v>
      </c>
      <c r="D125" s="7" t="s">
        <v>5</v>
      </c>
      <c r="E125" s="7"/>
      <c r="F125" s="7"/>
      <c r="G125" s="7" t="s">
        <v>6</v>
      </c>
      <c r="H125" s="7"/>
      <c r="I125" s="7"/>
    </row>
    <row r="126" spans="1:9">
      <c r="A126" s="7"/>
      <c r="B126" s="7"/>
      <c r="C126" s="7"/>
      <c r="D126" s="7" t="s">
        <v>7</v>
      </c>
      <c r="E126" s="7" t="s">
        <v>8</v>
      </c>
      <c r="F126" s="7" t="s">
        <v>9</v>
      </c>
      <c r="G126" s="7" t="s">
        <v>7</v>
      </c>
      <c r="H126" s="7" t="s">
        <v>8</v>
      </c>
      <c r="I126" s="7" t="s">
        <v>9</v>
      </c>
    </row>
    <row r="127" spans="1:9">
      <c r="A127" s="28" t="s">
        <v>10</v>
      </c>
      <c r="B127" s="28" t="s">
        <v>89</v>
      </c>
      <c r="C127" s="29"/>
      <c r="D127" s="30"/>
      <c r="E127" s="30"/>
      <c r="F127" s="30"/>
      <c r="G127" s="24">
        <v>1067.3</v>
      </c>
      <c r="H127" s="24">
        <f>SUM(H128,H132,H145)</f>
        <v>1076.29</v>
      </c>
      <c r="I127" s="24">
        <f>SUM(I128,I132,I145)</f>
        <v>1076.29</v>
      </c>
    </row>
    <row r="128" spans="1:9">
      <c r="A128" s="24">
        <v>1</v>
      </c>
      <c r="B128" s="8" t="s">
        <v>125</v>
      </c>
      <c r="C128" s="29"/>
      <c r="D128" s="30"/>
      <c r="E128" s="30"/>
      <c r="F128" s="30"/>
      <c r="G128" s="29">
        <v>10</v>
      </c>
      <c r="H128" s="30">
        <v>7.29</v>
      </c>
      <c r="I128" s="30">
        <v>7.29</v>
      </c>
    </row>
    <row r="129" spans="1:9">
      <c r="A129" s="25">
        <v>1.1</v>
      </c>
      <c r="B129" s="7" t="s">
        <v>126</v>
      </c>
      <c r="C129" s="31" t="s">
        <v>24</v>
      </c>
      <c r="D129" s="32">
        <v>2</v>
      </c>
      <c r="E129" s="32">
        <v>2</v>
      </c>
      <c r="F129" s="32">
        <v>2</v>
      </c>
      <c r="G129" s="33">
        <v>1</v>
      </c>
      <c r="H129" s="34">
        <v>7.29</v>
      </c>
      <c r="I129" s="34">
        <v>7.29</v>
      </c>
    </row>
    <row r="130" spans="1:9">
      <c r="A130" s="25">
        <v>1.2</v>
      </c>
      <c r="B130" s="7" t="s">
        <v>127</v>
      </c>
      <c r="C130" s="31" t="s">
        <v>24</v>
      </c>
      <c r="D130" s="32">
        <v>50</v>
      </c>
      <c r="E130" s="32">
        <v>50</v>
      </c>
      <c r="F130" s="32">
        <v>50</v>
      </c>
      <c r="G130" s="33">
        <v>3</v>
      </c>
      <c r="H130" s="35"/>
      <c r="I130" s="35"/>
    </row>
    <row r="131" spans="1:9">
      <c r="A131" s="25">
        <v>1.3</v>
      </c>
      <c r="B131" s="7" t="s">
        <v>128</v>
      </c>
      <c r="C131" s="31" t="s">
        <v>24</v>
      </c>
      <c r="D131" s="32">
        <v>200</v>
      </c>
      <c r="E131" s="32">
        <v>200</v>
      </c>
      <c r="F131" s="32">
        <v>200</v>
      </c>
      <c r="G131" s="33">
        <v>6</v>
      </c>
      <c r="H131" s="36"/>
      <c r="I131" s="36"/>
    </row>
    <row r="132" spans="1:9">
      <c r="A132" s="24">
        <v>2</v>
      </c>
      <c r="B132" s="8" t="s">
        <v>129</v>
      </c>
      <c r="C132" s="29"/>
      <c r="D132" s="29"/>
      <c r="E132" s="29"/>
      <c r="F132" s="29"/>
      <c r="G132" s="29">
        <f>SUM(G133:G144)</f>
        <v>1012.3</v>
      </c>
      <c r="H132" s="29">
        <f>SUM(H133:H144)</f>
        <v>1034</v>
      </c>
      <c r="I132" s="29">
        <f>SUM(I133:I144)</f>
        <v>1034</v>
      </c>
    </row>
    <row r="133" ht="25.5" spans="1:9">
      <c r="A133" s="25">
        <v>2.1</v>
      </c>
      <c r="B133" s="7" t="s">
        <v>130</v>
      </c>
      <c r="C133" s="7" t="s">
        <v>52</v>
      </c>
      <c r="D133" s="37">
        <v>1</v>
      </c>
      <c r="E133" s="37">
        <v>1</v>
      </c>
      <c r="F133" s="37">
        <v>1</v>
      </c>
      <c r="G133" s="33">
        <v>51.8</v>
      </c>
      <c r="H133" s="33">
        <v>40.87</v>
      </c>
      <c r="I133" s="33">
        <v>40.87</v>
      </c>
    </row>
    <row r="134" ht="25.5" spans="1:9">
      <c r="A134" s="25">
        <v>2.2</v>
      </c>
      <c r="B134" s="7" t="s">
        <v>131</v>
      </c>
      <c r="C134" s="7" t="s">
        <v>52</v>
      </c>
      <c r="D134" s="37">
        <v>1</v>
      </c>
      <c r="E134" s="37">
        <v>1</v>
      </c>
      <c r="F134" s="37">
        <v>1</v>
      </c>
      <c r="G134" s="33">
        <v>54</v>
      </c>
      <c r="H134" s="33">
        <v>57.46</v>
      </c>
      <c r="I134" s="33">
        <v>57.46</v>
      </c>
    </row>
    <row r="135" ht="25.5" spans="1:9">
      <c r="A135" s="25">
        <v>2.3</v>
      </c>
      <c r="B135" s="7" t="s">
        <v>132</v>
      </c>
      <c r="C135" s="7" t="s">
        <v>52</v>
      </c>
      <c r="D135" s="37">
        <v>1</v>
      </c>
      <c r="E135" s="37">
        <v>1</v>
      </c>
      <c r="F135" s="37">
        <v>1</v>
      </c>
      <c r="G135" s="33">
        <v>12.51</v>
      </c>
      <c r="H135" s="33">
        <v>8.29</v>
      </c>
      <c r="I135" s="33">
        <v>8.29</v>
      </c>
    </row>
    <row r="136" ht="25.5" spans="1:9">
      <c r="A136" s="25">
        <v>2.4</v>
      </c>
      <c r="B136" s="7" t="s">
        <v>133</v>
      </c>
      <c r="C136" s="7" t="s">
        <v>52</v>
      </c>
      <c r="D136" s="37">
        <v>1</v>
      </c>
      <c r="E136" s="37">
        <v>1</v>
      </c>
      <c r="F136" s="37">
        <v>1</v>
      </c>
      <c r="G136" s="33">
        <v>84.36</v>
      </c>
      <c r="H136" s="33">
        <v>79.54</v>
      </c>
      <c r="I136" s="33">
        <v>79.54</v>
      </c>
    </row>
    <row r="137" ht="25.5" spans="1:9">
      <c r="A137" s="25">
        <v>2.5</v>
      </c>
      <c r="B137" s="7" t="s">
        <v>134</v>
      </c>
      <c r="C137" s="7" t="s">
        <v>52</v>
      </c>
      <c r="D137" s="37">
        <v>1</v>
      </c>
      <c r="E137" s="37">
        <v>1</v>
      </c>
      <c r="F137" s="37">
        <v>1</v>
      </c>
      <c r="G137" s="33">
        <v>52.77</v>
      </c>
      <c r="H137" s="33">
        <v>51.7</v>
      </c>
      <c r="I137" s="33">
        <v>51.7</v>
      </c>
    </row>
    <row r="138" ht="25.5" spans="1:9">
      <c r="A138" s="25">
        <v>2.6</v>
      </c>
      <c r="B138" s="7" t="s">
        <v>135</v>
      </c>
      <c r="C138" s="7" t="s">
        <v>52</v>
      </c>
      <c r="D138" s="37">
        <v>1</v>
      </c>
      <c r="E138" s="37">
        <v>1</v>
      </c>
      <c r="F138" s="37">
        <v>1</v>
      </c>
      <c r="G138" s="33">
        <v>182.19</v>
      </c>
      <c r="H138" s="33">
        <v>212.53</v>
      </c>
      <c r="I138" s="33">
        <v>212.53</v>
      </c>
    </row>
    <row r="139" ht="25.5" spans="1:9">
      <c r="A139" s="25">
        <v>2.7</v>
      </c>
      <c r="B139" s="7" t="s">
        <v>136</v>
      </c>
      <c r="C139" s="7" t="s">
        <v>52</v>
      </c>
      <c r="D139" s="37">
        <v>1</v>
      </c>
      <c r="E139" s="37">
        <v>1</v>
      </c>
      <c r="F139" s="37">
        <v>1</v>
      </c>
      <c r="G139" s="33">
        <v>15</v>
      </c>
      <c r="H139" s="33">
        <v>21.97</v>
      </c>
      <c r="I139" s="33">
        <v>21.97</v>
      </c>
    </row>
    <row r="140" spans="1:9">
      <c r="A140" s="25">
        <v>2.8</v>
      </c>
      <c r="B140" s="7" t="s">
        <v>137</v>
      </c>
      <c r="C140" s="7" t="s">
        <v>52</v>
      </c>
      <c r="D140" s="37">
        <v>1</v>
      </c>
      <c r="E140" s="37">
        <v>1</v>
      </c>
      <c r="F140" s="37">
        <v>1</v>
      </c>
      <c r="G140" s="33">
        <v>14.89</v>
      </c>
      <c r="H140" s="33">
        <v>4.78</v>
      </c>
      <c r="I140" s="33">
        <v>4.78</v>
      </c>
    </row>
    <row r="141" spans="1:9">
      <c r="A141" s="25">
        <v>2.9</v>
      </c>
      <c r="B141" s="7" t="s">
        <v>138</v>
      </c>
      <c r="C141" s="7" t="s">
        <v>52</v>
      </c>
      <c r="D141" s="37">
        <v>1</v>
      </c>
      <c r="E141" s="37">
        <v>1</v>
      </c>
      <c r="F141" s="37">
        <v>1</v>
      </c>
      <c r="G141" s="33">
        <v>14</v>
      </c>
      <c r="H141" s="33">
        <v>14</v>
      </c>
      <c r="I141" s="33">
        <v>14</v>
      </c>
    </row>
    <row r="142" spans="1:9">
      <c r="A142" s="25" t="s">
        <v>139</v>
      </c>
      <c r="B142" s="7" t="s">
        <v>140</v>
      </c>
      <c r="C142" s="7" t="s">
        <v>52</v>
      </c>
      <c r="D142" s="37">
        <v>1</v>
      </c>
      <c r="E142" s="37">
        <v>1</v>
      </c>
      <c r="F142" s="37">
        <v>1</v>
      </c>
      <c r="G142" s="33">
        <v>82.5</v>
      </c>
      <c r="H142" s="33">
        <v>72.5</v>
      </c>
      <c r="I142" s="33">
        <v>72.5</v>
      </c>
    </row>
    <row r="143" spans="1:9">
      <c r="A143" s="25">
        <v>2.11</v>
      </c>
      <c r="B143" s="7" t="s">
        <v>141</v>
      </c>
      <c r="C143" s="7" t="s">
        <v>52</v>
      </c>
      <c r="D143" s="37">
        <v>1</v>
      </c>
      <c r="E143" s="37">
        <v>1</v>
      </c>
      <c r="F143" s="37">
        <v>1</v>
      </c>
      <c r="G143" s="33">
        <v>382.38</v>
      </c>
      <c r="H143" s="33">
        <v>411.3</v>
      </c>
      <c r="I143" s="33">
        <v>411.3</v>
      </c>
    </row>
    <row r="144" spans="1:9">
      <c r="A144" s="25">
        <v>2.12</v>
      </c>
      <c r="B144" s="7" t="s">
        <v>142</v>
      </c>
      <c r="C144" s="7" t="s">
        <v>52</v>
      </c>
      <c r="D144" s="37">
        <v>1</v>
      </c>
      <c r="E144" s="37">
        <v>1</v>
      </c>
      <c r="F144" s="37">
        <v>1</v>
      </c>
      <c r="G144" s="33">
        <v>65.9</v>
      </c>
      <c r="H144" s="33">
        <v>59.06</v>
      </c>
      <c r="I144" s="33">
        <v>59.06</v>
      </c>
    </row>
    <row r="145" spans="1:9">
      <c r="A145" s="24">
        <v>3</v>
      </c>
      <c r="B145" s="7" t="s">
        <v>143</v>
      </c>
      <c r="C145" s="7" t="s">
        <v>52</v>
      </c>
      <c r="D145" s="7">
        <v>1</v>
      </c>
      <c r="E145" s="7">
        <v>1</v>
      </c>
      <c r="F145" s="7">
        <v>1</v>
      </c>
      <c r="G145" s="38">
        <v>45</v>
      </c>
      <c r="H145" s="38">
        <v>35</v>
      </c>
      <c r="I145" s="38">
        <v>35</v>
      </c>
    </row>
    <row r="146" spans="1:9">
      <c r="A146" s="24">
        <v>4</v>
      </c>
      <c r="B146" s="7" t="s">
        <v>144</v>
      </c>
      <c r="C146" s="7" t="s">
        <v>52</v>
      </c>
      <c r="D146" s="7">
        <v>1</v>
      </c>
      <c r="E146" s="7">
        <v>1</v>
      </c>
      <c r="F146" s="7">
        <v>1</v>
      </c>
      <c r="G146" s="39"/>
      <c r="H146" s="39"/>
      <c r="I146" s="39"/>
    </row>
    <row r="147" spans="1:9">
      <c r="A147" s="24">
        <v>5</v>
      </c>
      <c r="B147" s="7" t="s">
        <v>145</v>
      </c>
      <c r="C147" s="7" t="s">
        <v>52</v>
      </c>
      <c r="D147" s="7">
        <v>1</v>
      </c>
      <c r="E147" s="7">
        <v>1</v>
      </c>
      <c r="F147" s="7">
        <v>1</v>
      </c>
      <c r="G147" s="40"/>
      <c r="H147" s="40"/>
      <c r="I147" s="40"/>
    </row>
    <row r="148" spans="1:9">
      <c r="A148" s="28" t="s">
        <v>39</v>
      </c>
      <c r="B148" s="28" t="s">
        <v>107</v>
      </c>
      <c r="C148" s="29"/>
      <c r="D148" s="29"/>
      <c r="E148" s="29"/>
      <c r="F148" s="29"/>
      <c r="G148" s="29">
        <v>48.42</v>
      </c>
      <c r="H148" s="29">
        <f>SUM(H149:H153)</f>
        <v>8.75</v>
      </c>
      <c r="I148" s="29">
        <f>SUM(I149:I153)</f>
        <v>5.5</v>
      </c>
    </row>
    <row r="149" ht="25.5" spans="1:9">
      <c r="A149" s="37">
        <v>1</v>
      </c>
      <c r="B149" s="7" t="s">
        <v>146</v>
      </c>
      <c r="C149" s="37"/>
      <c r="D149" s="37">
        <v>1</v>
      </c>
      <c r="E149" s="37">
        <v>1</v>
      </c>
      <c r="F149" s="37">
        <v>1</v>
      </c>
      <c r="G149" s="37">
        <v>10</v>
      </c>
      <c r="H149" s="37">
        <v>1</v>
      </c>
      <c r="I149" s="37">
        <v>1</v>
      </c>
    </row>
    <row r="150" spans="1:9">
      <c r="A150" s="37">
        <v>2</v>
      </c>
      <c r="B150" s="7" t="s">
        <v>147</v>
      </c>
      <c r="C150" s="37"/>
      <c r="D150" s="37">
        <v>1</v>
      </c>
      <c r="E150" s="37">
        <v>1</v>
      </c>
      <c r="F150" s="37">
        <v>1</v>
      </c>
      <c r="G150" s="37">
        <v>26.68</v>
      </c>
      <c r="H150" s="37">
        <v>4</v>
      </c>
      <c r="I150" s="37">
        <v>4</v>
      </c>
    </row>
    <row r="151" spans="1:9">
      <c r="A151" s="37">
        <v>3</v>
      </c>
      <c r="B151" s="7" t="s">
        <v>148</v>
      </c>
      <c r="C151" s="37"/>
      <c r="D151" s="37">
        <v>1</v>
      </c>
      <c r="E151" s="37">
        <v>0</v>
      </c>
      <c r="F151" s="37">
        <v>0</v>
      </c>
      <c r="G151" s="37">
        <v>5.34</v>
      </c>
      <c r="H151" s="37">
        <v>0</v>
      </c>
      <c r="I151" s="37">
        <v>0</v>
      </c>
    </row>
    <row r="152" spans="1:9">
      <c r="A152" s="37">
        <v>4</v>
      </c>
      <c r="B152" s="7" t="s">
        <v>149</v>
      </c>
      <c r="C152" s="37"/>
      <c r="D152" s="37">
        <v>1</v>
      </c>
      <c r="E152" s="37">
        <v>1</v>
      </c>
      <c r="F152" s="37">
        <v>1</v>
      </c>
      <c r="G152" s="37">
        <v>6.4</v>
      </c>
      <c r="H152" s="37">
        <v>0.5</v>
      </c>
      <c r="I152" s="37">
        <v>0.5</v>
      </c>
    </row>
    <row r="153" spans="1:9">
      <c r="A153" s="31">
        <v>5</v>
      </c>
      <c r="B153" s="7" t="s">
        <v>150</v>
      </c>
      <c r="C153" s="37"/>
      <c r="D153" s="37">
        <v>0</v>
      </c>
      <c r="E153" s="37">
        <v>1</v>
      </c>
      <c r="F153" s="37">
        <v>0</v>
      </c>
      <c r="G153" s="31">
        <v>0</v>
      </c>
      <c r="H153" s="37">
        <v>3.25</v>
      </c>
      <c r="I153" s="41">
        <v>0</v>
      </c>
    </row>
    <row r="154" spans="1:9">
      <c r="A154" s="29"/>
      <c r="B154" s="28" t="s">
        <v>151</v>
      </c>
      <c r="C154" s="29"/>
      <c r="D154" s="29"/>
      <c r="E154" s="29"/>
      <c r="F154" s="29"/>
      <c r="G154" s="28">
        <v>1115.72</v>
      </c>
      <c r="H154" s="28">
        <f>SUM(H127,H148)</f>
        <v>1085.04</v>
      </c>
      <c r="I154" s="28">
        <f>SUM(I127,I148)</f>
        <v>1081.79</v>
      </c>
    </row>
    <row r="156" spans="9:9">
      <c r="I156" s="2"/>
    </row>
  </sheetData>
  <mergeCells count="37">
    <mergeCell ref="A2:I2"/>
    <mergeCell ref="D3:F3"/>
    <mergeCell ref="G3:I3"/>
    <mergeCell ref="A42:I42"/>
    <mergeCell ref="D43:F43"/>
    <mergeCell ref="G43:I43"/>
    <mergeCell ref="A74:I74"/>
    <mergeCell ref="D75:F75"/>
    <mergeCell ref="G75:I75"/>
    <mergeCell ref="A96:B96"/>
    <mergeCell ref="A101:I101"/>
    <mergeCell ref="D102:F102"/>
    <mergeCell ref="G102:I102"/>
    <mergeCell ref="A118:B118"/>
    <mergeCell ref="A124:I124"/>
    <mergeCell ref="D125:F125"/>
    <mergeCell ref="G125:I125"/>
    <mergeCell ref="A3:A4"/>
    <mergeCell ref="A43:A44"/>
    <mergeCell ref="A75:A76"/>
    <mergeCell ref="A102:A103"/>
    <mergeCell ref="A125:A126"/>
    <mergeCell ref="B3:B4"/>
    <mergeCell ref="B43:B44"/>
    <mergeCell ref="B75:B76"/>
    <mergeCell ref="B102:B103"/>
    <mergeCell ref="B125:B126"/>
    <mergeCell ref="C3:C4"/>
    <mergeCell ref="C43:C44"/>
    <mergeCell ref="C75:C76"/>
    <mergeCell ref="C102:C103"/>
    <mergeCell ref="C125:C126"/>
    <mergeCell ref="G145:G147"/>
    <mergeCell ref="H129:H131"/>
    <mergeCell ref="H145:H147"/>
    <mergeCell ref="I129:I131"/>
    <mergeCell ref="I145:I147"/>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 (2)</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张妍琼</dc:creator>
  <dcterms:created xsi:type="dcterms:W3CDTF">2020-11-26T06:31:00Z</dcterms:created>
  <dcterms:modified xsi:type="dcterms:W3CDTF">2020-11-27T06:57:30Z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