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附件1-6" sheetId="1" r:id="rId1"/>
  </sheets>
  <definedNames/>
  <calcPr fullCalcOnLoad="1"/>
</workbook>
</file>

<file path=xl/sharedStrings.xml><?xml version="1.0" encoding="utf-8"?>
<sst xmlns="http://schemas.openxmlformats.org/spreadsheetml/2006/main" count="284" uniqueCount="120">
  <si>
    <t>附件1</t>
  </si>
  <si>
    <t>青浦区野龙果园生产基地提升建设项目投资明细表</t>
  </si>
  <si>
    <t>序 号</t>
  </si>
  <si>
    <t>实施内容</t>
  </si>
  <si>
    <t>单位</t>
  </si>
  <si>
    <t>审定金额</t>
  </si>
  <si>
    <t>数量（工程量）</t>
  </si>
  <si>
    <t>单价(元)</t>
  </si>
  <si>
    <t>投资额（万元）</t>
  </si>
  <si>
    <t>一</t>
  </si>
  <si>
    <t>设施建设</t>
  </si>
  <si>
    <t>（一）</t>
  </si>
  <si>
    <t>基础设施</t>
  </si>
  <si>
    <t>土地平整</t>
  </si>
  <si>
    <t>亩</t>
  </si>
  <si>
    <t>新建水泥明沟</t>
  </si>
  <si>
    <t>m</t>
  </si>
  <si>
    <t>水泥过沟板</t>
  </si>
  <si>
    <t>块</t>
  </si>
  <si>
    <t>穿路涵管</t>
  </si>
  <si>
    <t>入河口</t>
  </si>
  <si>
    <t>座</t>
  </si>
  <si>
    <t>金属围栏</t>
  </si>
  <si>
    <t>园区农电线路</t>
  </si>
  <si>
    <t>项</t>
  </si>
  <si>
    <t>（二）</t>
  </si>
  <si>
    <t>生产设施</t>
  </si>
  <si>
    <t>GSWQL8445梨树专用温室（1#-6#）</t>
  </si>
  <si>
    <t>㎡</t>
  </si>
  <si>
    <t>GSWQL8445梨树专用温室（7#-12#）</t>
  </si>
  <si>
    <t>防雹防鸟网</t>
  </si>
  <si>
    <t>温室、灌溉环境监测与自动化控制系统</t>
  </si>
  <si>
    <t>套</t>
  </si>
  <si>
    <t>水肥一体化灌溉系统</t>
  </si>
  <si>
    <t>二</t>
  </si>
  <si>
    <t>设备采购</t>
  </si>
  <si>
    <t>枝条粉碎机</t>
  </si>
  <si>
    <t>台</t>
  </si>
  <si>
    <t>三</t>
  </si>
  <si>
    <t>二类费用</t>
  </si>
  <si>
    <t>总投资</t>
  </si>
  <si>
    <t>附件2</t>
  </si>
  <si>
    <t>长三角花仙谷生产基地建设项目投资明细表</t>
  </si>
  <si>
    <t>过沟板</t>
  </si>
  <si>
    <t>泵房</t>
  </si>
  <si>
    <t>金属网围栏</t>
  </si>
  <si>
    <t>农电线路</t>
  </si>
  <si>
    <t>VBWJ12450玻璃温室</t>
  </si>
  <si>
    <t>GSW8440连栋薄膜温室</t>
  </si>
  <si>
    <t>m2</t>
  </si>
  <si>
    <t>保温被</t>
  </si>
  <si>
    <t>GSW8440废弃物处理设备避雨棚</t>
  </si>
  <si>
    <t>农业废弃物处理系统</t>
  </si>
  <si>
    <t>附件3</t>
  </si>
  <si>
    <t>金鹤利都市生态园建设项目投资明细表</t>
  </si>
  <si>
    <t>基础设施建设</t>
  </si>
  <si>
    <t>新建生产道路（3m宽）</t>
  </si>
  <si>
    <t>新建生产道路（6m宽）</t>
  </si>
  <si>
    <t>新建排水暗管</t>
  </si>
  <si>
    <t>穿路涵管（A型）</t>
  </si>
  <si>
    <t>穿路涵管（B型）</t>
  </si>
  <si>
    <t>新建灌溉泵站</t>
  </si>
  <si>
    <t>球阀井</t>
  </si>
  <si>
    <t>生产车间</t>
  </si>
  <si>
    <t>生产车间及管理用房</t>
  </si>
  <si>
    <t>管理用房</t>
  </si>
  <si>
    <t>库房</t>
  </si>
  <si>
    <t>废弃物处理设施</t>
  </si>
  <si>
    <t>废弃物处理场地</t>
  </si>
  <si>
    <t>供配电设施</t>
  </si>
  <si>
    <t>围栏</t>
  </si>
  <si>
    <t>新建GSW8440连栋温室</t>
  </si>
  <si>
    <t>循环风机</t>
  </si>
  <si>
    <t>补光灯</t>
  </si>
  <si>
    <t>冷库</t>
  </si>
  <si>
    <t>农残检测设备</t>
  </si>
  <si>
    <t>灌溉自动控制系统</t>
  </si>
  <si>
    <t>四</t>
  </si>
  <si>
    <t>附件4</t>
  </si>
  <si>
    <t>白鹤先福水果基地建设项目投资明细表</t>
  </si>
  <si>
    <t>新建生产道路</t>
  </si>
  <si>
    <t>水泥明沟新建</t>
  </si>
  <si>
    <t>水泥过道板</t>
  </si>
  <si>
    <t>个</t>
  </si>
  <si>
    <t>穿路涵管1</t>
  </si>
  <si>
    <t>穿路涵管2</t>
  </si>
  <si>
    <t>涵管检修井</t>
  </si>
  <si>
    <t>新建泵房</t>
  </si>
  <si>
    <t>生产设施建设</t>
  </si>
  <si>
    <t>GSWQT10440连栋薄膜温室</t>
  </si>
  <si>
    <t>双拱屋面全开
连栋薄膜温室</t>
  </si>
  <si>
    <t>GSWQ8440连栋薄膜温室</t>
  </si>
  <si>
    <t>温室顶部及四周内保温棉（草莓区）</t>
  </si>
  <si>
    <t>二层拱棚和二层立面棚（草莓区）</t>
  </si>
  <si>
    <t>果树平棚架（桃树和梨树区）</t>
  </si>
  <si>
    <t>温室环境控制与自动化系统</t>
  </si>
  <si>
    <t>打药系统</t>
  </si>
  <si>
    <t>果园机械化设备</t>
  </si>
  <si>
    <t>批</t>
  </si>
  <si>
    <t>附件5</t>
  </si>
  <si>
    <t>青浦淡水鲈鱼生态养殖示范基地建设项目投资明细表</t>
  </si>
  <si>
    <t>池塘改造</t>
  </si>
  <si>
    <r>
      <t>m</t>
    </r>
    <r>
      <rPr>
        <sz val="10"/>
        <color indexed="8"/>
        <rFont val="宋体"/>
        <family val="0"/>
      </rPr>
      <t>³</t>
    </r>
  </si>
  <si>
    <t>水泥道路</t>
  </si>
  <si>
    <t>进水系统</t>
  </si>
  <si>
    <t>排水系统</t>
  </si>
  <si>
    <t>电力设施</t>
  </si>
  <si>
    <t>工厂化育苗设施</t>
  </si>
  <si>
    <t>工厂化养殖设施</t>
  </si>
  <si>
    <t>水加温系统</t>
  </si>
  <si>
    <t>智能水质监控系统</t>
  </si>
  <si>
    <t>投饲系统</t>
  </si>
  <si>
    <t>附件6</t>
  </si>
  <si>
    <t>重固镇新丰村设施菜田建设项目二期投资明细表</t>
  </si>
  <si>
    <t>GSW8435连栋温室</t>
  </si>
  <si>
    <t>温室砼出入口</t>
  </si>
  <si>
    <t>围网</t>
  </si>
  <si>
    <t>废弃物无害化处理设施</t>
  </si>
  <si>
    <t>杀虫灯</t>
  </si>
  <si>
    <t>农产品检测仪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</si>
</sst>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  <numFmt numFmtId="179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b/>
      <sz val="10"/>
      <color theme="1"/>
      <name val="仿宋_GB2312"/>
      <family val="3"/>
    </font>
    <font>
      <b/>
      <sz val="10"/>
      <color theme="1"/>
      <name val="Times New Roman"/>
      <family val="1"/>
    </font>
    <font>
      <sz val="10"/>
      <color rgb="FF000000"/>
      <name val="仿宋_GB2312"/>
      <family val="3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Font="1" applyAlignment="1">
      <alignment/>
    </xf>
    <xf numFmtId="0" fontId="52" fillId="0" borderId="0" xfId="0" applyNumberFormat="1" applyFont="1" applyFill="1" applyAlignment="1">
      <alignment horizontal="center" vertical="center"/>
    </xf>
    <xf numFmtId="0" fontId="52" fillId="0" borderId="0" xfId="64" applyFont="1" applyFill="1" applyAlignment="1">
      <alignment horizontal="center" vertical="center" wrapText="1"/>
      <protection/>
    </xf>
    <xf numFmtId="0" fontId="52" fillId="0" borderId="0" xfId="64" applyFont="1" applyFill="1" applyAlignment="1">
      <alignment horizontal="center" vertical="center"/>
      <protection/>
    </xf>
    <xf numFmtId="176" fontId="52" fillId="0" borderId="0" xfId="64" applyNumberFormat="1" applyFont="1" applyFill="1" applyAlignment="1">
      <alignment horizontal="center" vertical="center"/>
      <protection/>
    </xf>
    <xf numFmtId="0" fontId="52" fillId="0" borderId="0" xfId="64" applyFont="1" applyFill="1" applyBorder="1" applyAlignment="1">
      <alignment horizontal="left" vertical="center"/>
      <protection/>
    </xf>
    <xf numFmtId="0" fontId="53" fillId="0" borderId="0" xfId="64" applyFont="1" applyFill="1" applyAlignment="1">
      <alignment horizontal="left" vertical="center"/>
      <protection/>
    </xf>
    <xf numFmtId="0" fontId="54" fillId="0" borderId="0" xfId="0" applyNumberFormat="1" applyFont="1" applyFill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9" xfId="15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178" fontId="57" fillId="0" borderId="9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9" xfId="15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179" fontId="61" fillId="0" borderId="9" xfId="0" applyNumberFormat="1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179" fontId="62" fillId="0" borderId="9" xfId="0" applyNumberFormat="1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176" fontId="7" fillId="0" borderId="9" xfId="15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176" fontId="11" fillId="0" borderId="9" xfId="15" applyNumberFormat="1" applyFont="1" applyFill="1" applyBorder="1" applyAlignment="1">
      <alignment horizontal="center" vertical="center"/>
    </xf>
    <xf numFmtId="176" fontId="57" fillId="0" borderId="9" xfId="15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SheetLayoutView="100" workbookViewId="0" topLeftCell="A1">
      <selection activeCell="H157" sqref="H157"/>
    </sheetView>
  </sheetViews>
  <sheetFormatPr defaultColWidth="9.00390625" defaultRowHeight="15"/>
  <cols>
    <col min="1" max="1" width="5.00390625" style="2" customWidth="1"/>
    <col min="2" max="2" width="35.28125" style="3" customWidth="1"/>
    <col min="3" max="3" width="5.00390625" style="3" customWidth="1"/>
    <col min="4" max="4" width="13.00390625" style="4" customWidth="1"/>
    <col min="5" max="6" width="13.421875" style="3" customWidth="1"/>
    <col min="7" max="7" width="20.7109375" style="5" customWidth="1"/>
    <col min="8" max="8" width="13.421875" style="6" customWidth="1"/>
    <col min="9" max="16384" width="9.00390625" style="3" customWidth="1"/>
  </cols>
  <sheetData>
    <row r="1" s="1" customFormat="1" ht="12">
      <c r="A1" s="1" t="s">
        <v>0</v>
      </c>
    </row>
    <row r="2" spans="1:6" s="1" customFormat="1" ht="14.25">
      <c r="A2" s="7" t="s">
        <v>1</v>
      </c>
      <c r="B2" s="7"/>
      <c r="C2" s="7"/>
      <c r="D2" s="7"/>
      <c r="E2" s="7"/>
      <c r="F2" s="7"/>
    </row>
    <row r="4" spans="1:6" ht="12">
      <c r="A4" s="8" t="s">
        <v>2</v>
      </c>
      <c r="B4" s="8" t="s">
        <v>3</v>
      </c>
      <c r="C4" s="8" t="s">
        <v>4</v>
      </c>
      <c r="D4" s="9" t="s">
        <v>5</v>
      </c>
      <c r="E4" s="9"/>
      <c r="F4" s="9"/>
    </row>
    <row r="5" spans="1:6" ht="12">
      <c r="A5" s="8"/>
      <c r="B5" s="8"/>
      <c r="C5" s="8"/>
      <c r="D5" s="8" t="s">
        <v>6</v>
      </c>
      <c r="E5" s="8" t="s">
        <v>7</v>
      </c>
      <c r="F5" s="8" t="s">
        <v>8</v>
      </c>
    </row>
    <row r="6" spans="1:8" ht="12.75">
      <c r="A6" s="10" t="s">
        <v>9</v>
      </c>
      <c r="B6" s="11" t="s">
        <v>10</v>
      </c>
      <c r="C6" s="12"/>
      <c r="D6" s="13"/>
      <c r="E6" s="14"/>
      <c r="F6" s="13">
        <f>F7+F15</f>
        <v>2640.0999999999995</v>
      </c>
      <c r="G6" s="3"/>
      <c r="H6" s="3"/>
    </row>
    <row r="7" spans="1:8" ht="12.75">
      <c r="A7" s="10" t="s">
        <v>11</v>
      </c>
      <c r="B7" s="15" t="s">
        <v>12</v>
      </c>
      <c r="C7" s="12"/>
      <c r="D7" s="13"/>
      <c r="E7" s="14"/>
      <c r="F7" s="13">
        <f>SUM(F8:F14)</f>
        <v>192.70000000000002</v>
      </c>
      <c r="G7" s="3"/>
      <c r="H7" s="3"/>
    </row>
    <row r="8" spans="1:8" ht="12.75">
      <c r="A8" s="16">
        <v>1</v>
      </c>
      <c r="B8" s="17" t="s">
        <v>13</v>
      </c>
      <c r="C8" s="18" t="s">
        <v>14</v>
      </c>
      <c r="D8" s="19">
        <v>81.02</v>
      </c>
      <c r="E8" s="20">
        <v>500</v>
      </c>
      <c r="F8" s="21">
        <f aca="true" t="shared" si="0" ref="F8:F14">TRUNC(D8*E8/10000,2)</f>
        <v>4.05</v>
      </c>
      <c r="G8" s="3"/>
      <c r="H8" s="3"/>
    </row>
    <row r="9" spans="1:6" ht="12.75">
      <c r="A9" s="16">
        <v>2</v>
      </c>
      <c r="B9" s="17" t="s">
        <v>15</v>
      </c>
      <c r="C9" s="18" t="s">
        <v>16</v>
      </c>
      <c r="D9" s="22">
        <v>2330.18</v>
      </c>
      <c r="E9" s="20">
        <v>240</v>
      </c>
      <c r="F9" s="21">
        <f t="shared" si="0"/>
        <v>55.92</v>
      </c>
    </row>
    <row r="10" spans="1:6" ht="12.75">
      <c r="A10" s="16">
        <v>3</v>
      </c>
      <c r="B10" s="17" t="s">
        <v>17</v>
      </c>
      <c r="C10" s="18" t="s">
        <v>18</v>
      </c>
      <c r="D10" s="19">
        <v>32</v>
      </c>
      <c r="E10" s="20">
        <v>1200</v>
      </c>
      <c r="F10" s="21">
        <f t="shared" si="0"/>
        <v>3.84</v>
      </c>
    </row>
    <row r="11" spans="1:6" ht="12.75">
      <c r="A11" s="16">
        <v>4</v>
      </c>
      <c r="B11" s="17" t="s">
        <v>19</v>
      </c>
      <c r="C11" s="18" t="s">
        <v>16</v>
      </c>
      <c r="D11" s="19">
        <v>84</v>
      </c>
      <c r="E11" s="20">
        <v>850</v>
      </c>
      <c r="F11" s="21">
        <f t="shared" si="0"/>
        <v>7.14</v>
      </c>
    </row>
    <row r="12" spans="1:6" ht="12.75">
      <c r="A12" s="16">
        <v>5</v>
      </c>
      <c r="B12" s="17" t="s">
        <v>20</v>
      </c>
      <c r="C12" s="18" t="s">
        <v>21</v>
      </c>
      <c r="D12" s="19">
        <v>7</v>
      </c>
      <c r="E12" s="20">
        <v>3860</v>
      </c>
      <c r="F12" s="21">
        <f t="shared" si="0"/>
        <v>2.7</v>
      </c>
    </row>
    <row r="13" spans="1:6" ht="12.75">
      <c r="A13" s="16">
        <v>6</v>
      </c>
      <c r="B13" s="17" t="s">
        <v>22</v>
      </c>
      <c r="C13" s="18" t="s">
        <v>16</v>
      </c>
      <c r="D13" s="19">
        <v>2023.85</v>
      </c>
      <c r="E13" s="20">
        <v>220</v>
      </c>
      <c r="F13" s="21">
        <f t="shared" si="0"/>
        <v>44.52</v>
      </c>
    </row>
    <row r="14" spans="1:6" ht="12.75">
      <c r="A14" s="16">
        <v>7</v>
      </c>
      <c r="B14" s="17" t="s">
        <v>23</v>
      </c>
      <c r="C14" s="18" t="s">
        <v>24</v>
      </c>
      <c r="D14" s="19">
        <v>1</v>
      </c>
      <c r="E14" s="20">
        <v>745357</v>
      </c>
      <c r="F14" s="21">
        <f t="shared" si="0"/>
        <v>74.53</v>
      </c>
    </row>
    <row r="15" spans="1:6" ht="12.75">
      <c r="A15" s="10" t="s">
        <v>25</v>
      </c>
      <c r="B15" s="23" t="s">
        <v>26</v>
      </c>
      <c r="C15" s="24"/>
      <c r="D15" s="25"/>
      <c r="E15" s="26"/>
      <c r="F15" s="13">
        <f>SUM(F16:F20)</f>
        <v>2447.3999999999996</v>
      </c>
    </row>
    <row r="16" spans="1:6" ht="12.75">
      <c r="A16" s="16">
        <v>1</v>
      </c>
      <c r="B16" s="17" t="s">
        <v>27</v>
      </c>
      <c r="C16" s="27" t="s">
        <v>28</v>
      </c>
      <c r="D16" s="19">
        <v>25440</v>
      </c>
      <c r="E16" s="20">
        <v>290</v>
      </c>
      <c r="F16" s="21">
        <f aca="true" t="shared" si="1" ref="F16:F20">TRUNC(D16*E16/10000,2)</f>
        <v>737.76</v>
      </c>
    </row>
    <row r="17" spans="1:6" ht="12.75">
      <c r="A17" s="16">
        <v>2</v>
      </c>
      <c r="B17" s="17" t="s">
        <v>29</v>
      </c>
      <c r="C17" s="27" t="s">
        <v>28</v>
      </c>
      <c r="D17" s="19">
        <v>28576</v>
      </c>
      <c r="E17" s="20">
        <v>270</v>
      </c>
      <c r="F17" s="21">
        <f t="shared" si="1"/>
        <v>771.55</v>
      </c>
    </row>
    <row r="18" spans="1:6" ht="12.75">
      <c r="A18" s="16">
        <v>3</v>
      </c>
      <c r="B18" s="17" t="s">
        <v>30</v>
      </c>
      <c r="C18" s="27" t="s">
        <v>28</v>
      </c>
      <c r="D18" s="19">
        <v>117004</v>
      </c>
      <c r="E18" s="20">
        <v>70</v>
      </c>
      <c r="F18" s="21">
        <f t="shared" si="1"/>
        <v>819.02</v>
      </c>
    </row>
    <row r="19" spans="1:6" ht="12.75">
      <c r="A19" s="16">
        <v>4</v>
      </c>
      <c r="B19" s="17" t="s">
        <v>31</v>
      </c>
      <c r="C19" s="18" t="s">
        <v>32</v>
      </c>
      <c r="D19" s="19">
        <v>1</v>
      </c>
      <c r="E19" s="20">
        <v>426456</v>
      </c>
      <c r="F19" s="21">
        <f t="shared" si="1"/>
        <v>42.64</v>
      </c>
    </row>
    <row r="20" spans="1:6" ht="12.75">
      <c r="A20" s="16">
        <v>5</v>
      </c>
      <c r="B20" s="17" t="s">
        <v>33</v>
      </c>
      <c r="C20" s="18" t="s">
        <v>32</v>
      </c>
      <c r="D20" s="19">
        <v>1</v>
      </c>
      <c r="E20" s="20">
        <v>764306</v>
      </c>
      <c r="F20" s="21">
        <f t="shared" si="1"/>
        <v>76.43</v>
      </c>
    </row>
    <row r="21" spans="1:6" ht="12.75">
      <c r="A21" s="28" t="s">
        <v>34</v>
      </c>
      <c r="B21" s="23" t="s">
        <v>35</v>
      </c>
      <c r="C21" s="29"/>
      <c r="D21" s="13"/>
      <c r="E21" s="13"/>
      <c r="F21" s="13">
        <f>SUM(F22:F22)</f>
        <v>6.86</v>
      </c>
    </row>
    <row r="22" spans="1:6" ht="12.75">
      <c r="A22" s="30">
        <v>1</v>
      </c>
      <c r="B22" s="31" t="s">
        <v>36</v>
      </c>
      <c r="C22" s="32" t="s">
        <v>37</v>
      </c>
      <c r="D22" s="20">
        <v>1</v>
      </c>
      <c r="E22" s="20">
        <v>68600</v>
      </c>
      <c r="F22" s="21">
        <f>TRUNC(D22*E22/10000,2)</f>
        <v>6.86</v>
      </c>
    </row>
    <row r="23" spans="1:6" ht="12.75">
      <c r="A23" s="16" t="s">
        <v>38</v>
      </c>
      <c r="B23" s="11" t="s">
        <v>39</v>
      </c>
      <c r="C23" s="12"/>
      <c r="D23" s="13"/>
      <c r="E23" s="14"/>
      <c r="F23" s="13">
        <v>104.76</v>
      </c>
    </row>
    <row r="24" spans="1:6" ht="12.75">
      <c r="A24" s="10"/>
      <c r="B24" s="10" t="s">
        <v>40</v>
      </c>
      <c r="C24" s="12"/>
      <c r="D24" s="13"/>
      <c r="E24" s="14"/>
      <c r="F24" s="13">
        <f>F23+F21+F6</f>
        <v>2751.7199999999993</v>
      </c>
    </row>
    <row r="29" spans="1:6" ht="12">
      <c r="A29" s="1" t="s">
        <v>41</v>
      </c>
      <c r="B29" s="1"/>
      <c r="C29" s="1"/>
      <c r="D29" s="1"/>
      <c r="E29" s="1"/>
      <c r="F29" s="1"/>
    </row>
    <row r="30" spans="1:6" ht="14.25">
      <c r="A30" s="7" t="s">
        <v>42</v>
      </c>
      <c r="B30" s="7"/>
      <c r="C30" s="7"/>
      <c r="D30" s="7"/>
      <c r="E30" s="7"/>
      <c r="F30" s="7"/>
    </row>
    <row r="32" spans="1:6" ht="12">
      <c r="A32" s="8" t="s">
        <v>2</v>
      </c>
      <c r="B32" s="8" t="s">
        <v>3</v>
      </c>
      <c r="C32" s="8" t="s">
        <v>4</v>
      </c>
      <c r="D32" s="9" t="s">
        <v>5</v>
      </c>
      <c r="E32" s="9"/>
      <c r="F32" s="9"/>
    </row>
    <row r="33" spans="1:6" ht="12">
      <c r="A33" s="8"/>
      <c r="B33" s="8"/>
      <c r="C33" s="8"/>
      <c r="D33" s="8" t="s">
        <v>6</v>
      </c>
      <c r="E33" s="8" t="s">
        <v>7</v>
      </c>
      <c r="F33" s="8" t="s">
        <v>8</v>
      </c>
    </row>
    <row r="34" spans="1:6" ht="12.75">
      <c r="A34" s="10" t="s">
        <v>9</v>
      </c>
      <c r="B34" s="11" t="s">
        <v>10</v>
      </c>
      <c r="C34" s="12"/>
      <c r="D34" s="13"/>
      <c r="E34" s="14"/>
      <c r="F34" s="13">
        <f>F35+F40</f>
        <v>4400.91</v>
      </c>
    </row>
    <row r="35" spans="1:6" ht="12.75">
      <c r="A35" s="10" t="s">
        <v>11</v>
      </c>
      <c r="B35" s="15" t="s">
        <v>12</v>
      </c>
      <c r="C35" s="12"/>
      <c r="D35" s="13"/>
      <c r="E35" s="14"/>
      <c r="F35" s="13">
        <f>SUM(F36:F39)</f>
        <v>165.51999999999998</v>
      </c>
    </row>
    <row r="36" spans="1:6" ht="12.75">
      <c r="A36" s="16">
        <v>1</v>
      </c>
      <c r="B36" s="17" t="s">
        <v>43</v>
      </c>
      <c r="C36" s="18" t="s">
        <v>18</v>
      </c>
      <c r="D36" s="19">
        <v>86</v>
      </c>
      <c r="E36" s="20">
        <v>1200</v>
      </c>
      <c r="F36" s="21">
        <f aca="true" t="shared" si="2" ref="F36:F39">TRUNC(D36*E36/10000,2)</f>
        <v>10.32</v>
      </c>
    </row>
    <row r="37" spans="1:6" ht="12.75">
      <c r="A37" s="16">
        <v>2</v>
      </c>
      <c r="B37" s="17" t="s">
        <v>44</v>
      </c>
      <c r="C37" s="18" t="s">
        <v>21</v>
      </c>
      <c r="D37" s="19">
        <v>1</v>
      </c>
      <c r="E37" s="20">
        <v>120000</v>
      </c>
      <c r="F37" s="21">
        <f t="shared" si="2"/>
        <v>12</v>
      </c>
    </row>
    <row r="38" spans="1:6" ht="12.75">
      <c r="A38" s="16">
        <v>3</v>
      </c>
      <c r="B38" s="17" t="s">
        <v>45</v>
      </c>
      <c r="C38" s="18" t="s">
        <v>16</v>
      </c>
      <c r="D38" s="19">
        <v>600</v>
      </c>
      <c r="E38" s="20">
        <v>220</v>
      </c>
      <c r="F38" s="21">
        <f t="shared" si="2"/>
        <v>13.2</v>
      </c>
    </row>
    <row r="39" spans="1:6" ht="12.75">
      <c r="A39" s="16">
        <v>4</v>
      </c>
      <c r="B39" s="17" t="s">
        <v>46</v>
      </c>
      <c r="C39" s="18" t="s">
        <v>24</v>
      </c>
      <c r="D39" s="19">
        <v>1</v>
      </c>
      <c r="E39" s="20">
        <v>1300000</v>
      </c>
      <c r="F39" s="21">
        <f t="shared" si="2"/>
        <v>130</v>
      </c>
    </row>
    <row r="40" spans="1:6" ht="12.75">
      <c r="A40" s="10" t="s">
        <v>25</v>
      </c>
      <c r="B40" s="23" t="s">
        <v>26</v>
      </c>
      <c r="C40" s="24"/>
      <c r="D40" s="25"/>
      <c r="E40" s="26"/>
      <c r="F40" s="13">
        <f>SUM(F41:F44)</f>
        <v>4235.39</v>
      </c>
    </row>
    <row r="41" spans="1:6" ht="12.75">
      <c r="A41" s="16">
        <v>1</v>
      </c>
      <c r="B41" s="17" t="s">
        <v>47</v>
      </c>
      <c r="C41" s="27" t="s">
        <v>28</v>
      </c>
      <c r="D41" s="19">
        <v>31008</v>
      </c>
      <c r="E41" s="20">
        <v>735</v>
      </c>
      <c r="F41" s="21">
        <f aca="true" t="shared" si="3" ref="F41:F44">TRUNC(D41*E41/10000,2)</f>
        <v>2279.08</v>
      </c>
    </row>
    <row r="42" spans="1:6" ht="12.75">
      <c r="A42" s="16">
        <v>2</v>
      </c>
      <c r="B42" s="17" t="s">
        <v>48</v>
      </c>
      <c r="C42" s="18" t="s">
        <v>49</v>
      </c>
      <c r="D42" s="19">
        <v>65024</v>
      </c>
      <c r="E42" s="20">
        <v>270</v>
      </c>
      <c r="F42" s="21">
        <f t="shared" si="3"/>
        <v>1755.64</v>
      </c>
    </row>
    <row r="43" spans="1:6" ht="12.75">
      <c r="A43" s="16">
        <v>3</v>
      </c>
      <c r="B43" s="17" t="s">
        <v>50</v>
      </c>
      <c r="C43" s="18" t="s">
        <v>49</v>
      </c>
      <c r="D43" s="19">
        <v>50784</v>
      </c>
      <c r="E43" s="20">
        <v>36</v>
      </c>
      <c r="F43" s="21">
        <f t="shared" si="3"/>
        <v>182.82</v>
      </c>
    </row>
    <row r="44" spans="1:6" ht="12.75">
      <c r="A44" s="16">
        <v>4</v>
      </c>
      <c r="B44" s="17" t="s">
        <v>51</v>
      </c>
      <c r="C44" s="27" t="s">
        <v>28</v>
      </c>
      <c r="D44" s="19">
        <v>1152</v>
      </c>
      <c r="E44" s="20">
        <v>155</v>
      </c>
      <c r="F44" s="21">
        <f t="shared" si="3"/>
        <v>17.85</v>
      </c>
    </row>
    <row r="45" spans="1:6" ht="12.75">
      <c r="A45" s="28" t="s">
        <v>34</v>
      </c>
      <c r="B45" s="23" t="s">
        <v>35</v>
      </c>
      <c r="C45" s="29"/>
      <c r="D45" s="13"/>
      <c r="E45" s="13"/>
      <c r="F45" s="13">
        <f>SUM(F46:F47)</f>
        <v>123.32</v>
      </c>
    </row>
    <row r="46" spans="1:6" ht="12.75">
      <c r="A46" s="30">
        <v>1</v>
      </c>
      <c r="B46" s="31" t="s">
        <v>33</v>
      </c>
      <c r="C46" s="32" t="s">
        <v>32</v>
      </c>
      <c r="D46" s="20">
        <v>1</v>
      </c>
      <c r="E46" s="20">
        <v>763270.415484</v>
      </c>
      <c r="F46" s="21">
        <f>TRUNC(D46*E46/10000,2)</f>
        <v>76.32</v>
      </c>
    </row>
    <row r="47" spans="1:6" ht="12.75">
      <c r="A47" s="30">
        <v>2</v>
      </c>
      <c r="B47" s="31" t="s">
        <v>52</v>
      </c>
      <c r="C47" s="32" t="s">
        <v>32</v>
      </c>
      <c r="D47" s="20">
        <v>1</v>
      </c>
      <c r="E47" s="20">
        <f>560000-90000</f>
        <v>470000</v>
      </c>
      <c r="F47" s="21">
        <f>TRUNC(D47*E47/10000,2)</f>
        <v>47</v>
      </c>
    </row>
    <row r="48" spans="1:6" ht="12.75">
      <c r="A48" s="16" t="s">
        <v>38</v>
      </c>
      <c r="B48" s="11" t="s">
        <v>39</v>
      </c>
      <c r="C48" s="12"/>
      <c r="D48" s="13"/>
      <c r="E48" s="14"/>
      <c r="F48" s="13">
        <v>87.04</v>
      </c>
    </row>
    <row r="49" spans="1:6" ht="12.75">
      <c r="A49" s="10"/>
      <c r="B49" s="11" t="s">
        <v>40</v>
      </c>
      <c r="C49" s="12"/>
      <c r="D49" s="13"/>
      <c r="E49" s="14"/>
      <c r="F49" s="13">
        <f>F48+F45+F34</f>
        <v>4611.2699999999995</v>
      </c>
    </row>
    <row r="55" spans="1:6" ht="12">
      <c r="A55" s="1" t="s">
        <v>53</v>
      </c>
      <c r="B55" s="1"/>
      <c r="C55" s="1"/>
      <c r="D55" s="1"/>
      <c r="E55" s="1"/>
      <c r="F55" s="1"/>
    </row>
    <row r="56" spans="1:6" ht="14.25">
      <c r="A56" s="7" t="s">
        <v>54</v>
      </c>
      <c r="B56" s="7"/>
      <c r="C56" s="7"/>
      <c r="D56" s="7"/>
      <c r="E56" s="7"/>
      <c r="F56" s="7"/>
    </row>
    <row r="58" spans="1:6" ht="12">
      <c r="A58" s="8" t="s">
        <v>2</v>
      </c>
      <c r="B58" s="8" t="s">
        <v>3</v>
      </c>
      <c r="C58" s="8" t="s">
        <v>4</v>
      </c>
      <c r="D58" s="9" t="s">
        <v>5</v>
      </c>
      <c r="E58" s="9"/>
      <c r="F58" s="9"/>
    </row>
    <row r="59" spans="1:6" ht="12">
      <c r="A59" s="8"/>
      <c r="B59" s="8"/>
      <c r="C59" s="8"/>
      <c r="D59" s="8" t="s">
        <v>6</v>
      </c>
      <c r="E59" s="8" t="s">
        <v>7</v>
      </c>
      <c r="F59" s="8" t="s">
        <v>8</v>
      </c>
    </row>
    <row r="60" spans="1:6" ht="12.75">
      <c r="A60" s="10" t="s">
        <v>9</v>
      </c>
      <c r="B60" s="11" t="s">
        <v>55</v>
      </c>
      <c r="C60" s="12"/>
      <c r="D60" s="13"/>
      <c r="E60" s="33"/>
      <c r="F60" s="13">
        <f>SUM(F61:F79)</f>
        <v>1309.6100000000004</v>
      </c>
    </row>
    <row r="61" spans="1:6" ht="12.75">
      <c r="A61" s="16">
        <v>1</v>
      </c>
      <c r="B61" s="17" t="s">
        <v>13</v>
      </c>
      <c r="C61" s="18" t="s">
        <v>14</v>
      </c>
      <c r="D61" s="19">
        <v>80</v>
      </c>
      <c r="E61" s="34">
        <v>500</v>
      </c>
      <c r="F61" s="21">
        <f aca="true" t="shared" si="4" ref="F61:F79">TRUNC(D61*E61/10000,2)</f>
        <v>4</v>
      </c>
    </row>
    <row r="62" spans="1:6" ht="12.75">
      <c r="A62" s="16">
        <v>2</v>
      </c>
      <c r="B62" s="31" t="s">
        <v>56</v>
      </c>
      <c r="C62" s="27" t="s">
        <v>28</v>
      </c>
      <c r="D62" s="22">
        <v>2118.3</v>
      </c>
      <c r="E62" s="34">
        <v>229.12</v>
      </c>
      <c r="F62" s="21">
        <f t="shared" si="4"/>
        <v>48.53</v>
      </c>
    </row>
    <row r="63" spans="1:6" ht="12.75">
      <c r="A63" s="16">
        <v>3</v>
      </c>
      <c r="B63" s="31" t="s">
        <v>57</v>
      </c>
      <c r="C63" s="27" t="s">
        <v>28</v>
      </c>
      <c r="D63" s="19">
        <v>4752.5</v>
      </c>
      <c r="E63" s="34">
        <v>250.2</v>
      </c>
      <c r="F63" s="21">
        <f t="shared" si="4"/>
        <v>118.9</v>
      </c>
    </row>
    <row r="64" spans="1:6" ht="12.75">
      <c r="A64" s="16">
        <v>4</v>
      </c>
      <c r="B64" s="31" t="s">
        <v>15</v>
      </c>
      <c r="C64" s="18" t="s">
        <v>16</v>
      </c>
      <c r="D64" s="19">
        <v>4375</v>
      </c>
      <c r="E64" s="34">
        <v>279.14</v>
      </c>
      <c r="F64" s="21">
        <f t="shared" si="4"/>
        <v>122.12</v>
      </c>
    </row>
    <row r="65" spans="1:6" ht="12.75">
      <c r="A65" s="16">
        <v>5</v>
      </c>
      <c r="B65" s="17" t="s">
        <v>43</v>
      </c>
      <c r="C65" s="27" t="s">
        <v>28</v>
      </c>
      <c r="D65" s="19">
        <v>15</v>
      </c>
      <c r="E65" s="34">
        <v>1204.93</v>
      </c>
      <c r="F65" s="21">
        <f t="shared" si="4"/>
        <v>1.8</v>
      </c>
    </row>
    <row r="66" spans="1:6" ht="12.75">
      <c r="A66" s="16">
        <v>6</v>
      </c>
      <c r="B66" s="17" t="s">
        <v>58</v>
      </c>
      <c r="C66" s="18" t="s">
        <v>16</v>
      </c>
      <c r="D66" s="19">
        <v>270</v>
      </c>
      <c r="E66" s="34">
        <v>185.72</v>
      </c>
      <c r="F66" s="21">
        <f t="shared" si="4"/>
        <v>5.01</v>
      </c>
    </row>
    <row r="67" spans="1:6" ht="12.75">
      <c r="A67" s="16">
        <v>7</v>
      </c>
      <c r="B67" s="17" t="s">
        <v>59</v>
      </c>
      <c r="C67" s="18" t="s">
        <v>21</v>
      </c>
      <c r="D67" s="19">
        <v>8</v>
      </c>
      <c r="E67" s="34">
        <v>5213.7</v>
      </c>
      <c r="F67" s="21">
        <f t="shared" si="4"/>
        <v>4.17</v>
      </c>
    </row>
    <row r="68" spans="1:6" ht="12.75">
      <c r="A68" s="16">
        <v>8</v>
      </c>
      <c r="B68" s="17" t="s">
        <v>60</v>
      </c>
      <c r="C68" s="18" t="s">
        <v>21</v>
      </c>
      <c r="D68" s="19">
        <v>9</v>
      </c>
      <c r="E68" s="34">
        <v>8350.18</v>
      </c>
      <c r="F68" s="21">
        <f t="shared" si="4"/>
        <v>7.51</v>
      </c>
    </row>
    <row r="69" spans="1:6" ht="12.75">
      <c r="A69" s="16">
        <v>9</v>
      </c>
      <c r="B69" s="17" t="s">
        <v>20</v>
      </c>
      <c r="C69" s="18" t="s">
        <v>21</v>
      </c>
      <c r="D69" s="19">
        <v>5</v>
      </c>
      <c r="E69" s="34">
        <v>6000</v>
      </c>
      <c r="F69" s="21">
        <f t="shared" si="4"/>
        <v>3</v>
      </c>
    </row>
    <row r="70" spans="1:6" ht="12.75">
      <c r="A70" s="16">
        <v>10</v>
      </c>
      <c r="B70" s="17" t="s">
        <v>61</v>
      </c>
      <c r="C70" s="18" t="s">
        <v>21</v>
      </c>
      <c r="D70" s="19">
        <v>1</v>
      </c>
      <c r="E70" s="34">
        <v>240000</v>
      </c>
      <c r="F70" s="21">
        <f t="shared" si="4"/>
        <v>24</v>
      </c>
    </row>
    <row r="71" spans="1:6" ht="12.75">
      <c r="A71" s="16">
        <v>11</v>
      </c>
      <c r="B71" s="17" t="s">
        <v>62</v>
      </c>
      <c r="C71" s="18" t="s">
        <v>21</v>
      </c>
      <c r="D71" s="19">
        <v>11</v>
      </c>
      <c r="E71" s="34">
        <v>2907.78</v>
      </c>
      <c r="F71" s="21">
        <f t="shared" si="4"/>
        <v>3.19</v>
      </c>
    </row>
    <row r="72" spans="1:6" ht="12.75">
      <c r="A72" s="16">
        <v>12</v>
      </c>
      <c r="B72" s="17" t="s">
        <v>63</v>
      </c>
      <c r="C72" s="27" t="s">
        <v>28</v>
      </c>
      <c r="D72" s="19">
        <v>400</v>
      </c>
      <c r="E72" s="34">
        <v>1865</v>
      </c>
      <c r="F72" s="21">
        <f t="shared" si="4"/>
        <v>74.6</v>
      </c>
    </row>
    <row r="73" spans="1:6" ht="12.75">
      <c r="A73" s="16">
        <v>13</v>
      </c>
      <c r="B73" s="17" t="s">
        <v>64</v>
      </c>
      <c r="C73" s="27" t="s">
        <v>28</v>
      </c>
      <c r="D73" s="19">
        <v>1522</v>
      </c>
      <c r="E73" s="34">
        <v>2760</v>
      </c>
      <c r="F73" s="21">
        <f t="shared" si="4"/>
        <v>420.07</v>
      </c>
    </row>
    <row r="74" spans="1:6" ht="12.75">
      <c r="A74" s="16">
        <v>14</v>
      </c>
      <c r="B74" s="17" t="s">
        <v>65</v>
      </c>
      <c r="C74" s="27" t="s">
        <v>28</v>
      </c>
      <c r="D74" s="19">
        <v>100</v>
      </c>
      <c r="E74" s="34">
        <v>1865</v>
      </c>
      <c r="F74" s="21">
        <f t="shared" si="4"/>
        <v>18.65</v>
      </c>
    </row>
    <row r="75" spans="1:6" ht="12.75">
      <c r="A75" s="16">
        <v>15</v>
      </c>
      <c r="B75" s="17" t="s">
        <v>66</v>
      </c>
      <c r="C75" s="27" t="s">
        <v>28</v>
      </c>
      <c r="D75" s="19">
        <v>900</v>
      </c>
      <c r="E75" s="34">
        <v>2800</v>
      </c>
      <c r="F75" s="21">
        <f t="shared" si="4"/>
        <v>252</v>
      </c>
    </row>
    <row r="76" spans="1:6" ht="12.75">
      <c r="A76" s="16">
        <v>16</v>
      </c>
      <c r="B76" s="17" t="s">
        <v>67</v>
      </c>
      <c r="C76" s="27" t="s">
        <v>28</v>
      </c>
      <c r="D76" s="19">
        <v>120</v>
      </c>
      <c r="E76" s="34">
        <v>1865</v>
      </c>
      <c r="F76" s="21">
        <f t="shared" si="4"/>
        <v>22.38</v>
      </c>
    </row>
    <row r="77" spans="1:6" ht="12.75">
      <c r="A77" s="16">
        <v>17</v>
      </c>
      <c r="B77" s="17" t="s">
        <v>68</v>
      </c>
      <c r="C77" s="27" t="s">
        <v>28</v>
      </c>
      <c r="D77" s="19">
        <v>444</v>
      </c>
      <c r="E77" s="34">
        <v>252</v>
      </c>
      <c r="F77" s="21">
        <f t="shared" si="4"/>
        <v>11.18</v>
      </c>
    </row>
    <row r="78" spans="1:6" ht="12.75">
      <c r="A78" s="16">
        <v>18</v>
      </c>
      <c r="B78" s="17" t="s">
        <v>69</v>
      </c>
      <c r="C78" s="18" t="s">
        <v>24</v>
      </c>
      <c r="D78" s="19">
        <v>1</v>
      </c>
      <c r="E78" s="34">
        <v>1300000</v>
      </c>
      <c r="F78" s="21">
        <f t="shared" si="4"/>
        <v>130</v>
      </c>
    </row>
    <row r="79" spans="1:6" ht="12.75">
      <c r="A79" s="16">
        <v>19</v>
      </c>
      <c r="B79" s="17" t="s">
        <v>70</v>
      </c>
      <c r="C79" s="18" t="s">
        <v>16</v>
      </c>
      <c r="D79" s="19">
        <v>1750</v>
      </c>
      <c r="E79" s="34">
        <v>220</v>
      </c>
      <c r="F79" s="21">
        <f t="shared" si="4"/>
        <v>38.5</v>
      </c>
    </row>
    <row r="80" spans="1:6" ht="12.75">
      <c r="A80" s="28" t="s">
        <v>34</v>
      </c>
      <c r="B80" s="23" t="s">
        <v>26</v>
      </c>
      <c r="C80" s="35"/>
      <c r="D80" s="19"/>
      <c r="E80" s="34"/>
      <c r="F80" s="13">
        <f>SUM(F81:F85)</f>
        <v>1622.24</v>
      </c>
    </row>
    <row r="81" spans="1:6" ht="12.75">
      <c r="A81" s="16">
        <v>1</v>
      </c>
      <c r="B81" s="17" t="s">
        <v>71</v>
      </c>
      <c r="C81" s="36" t="s">
        <v>28</v>
      </c>
      <c r="D81" s="19">
        <v>57248</v>
      </c>
      <c r="E81" s="34">
        <v>240</v>
      </c>
      <c r="F81" s="21">
        <f aca="true" t="shared" si="5" ref="F81:F85">TRUNC(D81*E81/10000,2)</f>
        <v>1373.95</v>
      </c>
    </row>
    <row r="82" spans="1:6" ht="12.75">
      <c r="A82" s="16">
        <v>2</v>
      </c>
      <c r="B82" s="31" t="s">
        <v>72</v>
      </c>
      <c r="C82" s="35" t="s">
        <v>37</v>
      </c>
      <c r="D82" s="19">
        <v>364</v>
      </c>
      <c r="E82" s="34">
        <v>460</v>
      </c>
      <c r="F82" s="21">
        <f t="shared" si="5"/>
        <v>16.74</v>
      </c>
    </row>
    <row r="83" spans="1:6" ht="12.75">
      <c r="A83" s="16">
        <v>3</v>
      </c>
      <c r="B83" s="17" t="s">
        <v>73</v>
      </c>
      <c r="C83" s="35" t="s">
        <v>37</v>
      </c>
      <c r="D83" s="19">
        <v>364</v>
      </c>
      <c r="E83" s="34">
        <v>2000</v>
      </c>
      <c r="F83" s="21">
        <f t="shared" si="5"/>
        <v>72.8</v>
      </c>
    </row>
    <row r="84" spans="1:6" ht="12.75">
      <c r="A84" s="16">
        <v>4</v>
      </c>
      <c r="B84" s="31" t="s">
        <v>33</v>
      </c>
      <c r="C84" s="35" t="s">
        <v>32</v>
      </c>
      <c r="D84" s="19">
        <v>1</v>
      </c>
      <c r="E84" s="34">
        <v>987546</v>
      </c>
      <c r="F84" s="21">
        <f t="shared" si="5"/>
        <v>98.75</v>
      </c>
    </row>
    <row r="85" spans="1:6" ht="12.75">
      <c r="A85" s="16">
        <v>5</v>
      </c>
      <c r="B85" s="17" t="s">
        <v>74</v>
      </c>
      <c r="C85" s="35" t="s">
        <v>32</v>
      </c>
      <c r="D85" s="19">
        <v>1</v>
      </c>
      <c r="E85" s="34">
        <v>600000</v>
      </c>
      <c r="F85" s="21">
        <f t="shared" si="5"/>
        <v>60</v>
      </c>
    </row>
    <row r="86" spans="1:6" ht="12.75">
      <c r="A86" s="28" t="s">
        <v>38</v>
      </c>
      <c r="B86" s="23" t="s">
        <v>35</v>
      </c>
      <c r="C86" s="29"/>
      <c r="D86" s="13"/>
      <c r="E86" s="37"/>
      <c r="F86" s="13">
        <f>SUM(F87:F89)</f>
        <v>70.13</v>
      </c>
    </row>
    <row r="87" spans="1:6" ht="12.75">
      <c r="A87" s="30">
        <v>1</v>
      </c>
      <c r="B87" s="31" t="s">
        <v>52</v>
      </c>
      <c r="C87" s="18" t="s">
        <v>32</v>
      </c>
      <c r="D87" s="20">
        <v>1</v>
      </c>
      <c r="E87" s="34">
        <v>460000</v>
      </c>
      <c r="F87" s="21">
        <f aca="true" t="shared" si="6" ref="F87:F89">TRUNC(D87*E87/10000,2)</f>
        <v>46</v>
      </c>
    </row>
    <row r="88" spans="1:6" ht="12.75">
      <c r="A88" s="30">
        <v>2</v>
      </c>
      <c r="B88" s="31" t="s">
        <v>75</v>
      </c>
      <c r="C88" s="18" t="s">
        <v>32</v>
      </c>
      <c r="D88" s="20">
        <v>1</v>
      </c>
      <c r="E88" s="34">
        <v>10000</v>
      </c>
      <c r="F88" s="21">
        <f t="shared" si="6"/>
        <v>1</v>
      </c>
    </row>
    <row r="89" spans="1:6" ht="12.75">
      <c r="A89" s="30">
        <v>3</v>
      </c>
      <c r="B89" s="31" t="s">
        <v>76</v>
      </c>
      <c r="C89" s="18" t="s">
        <v>32</v>
      </c>
      <c r="D89" s="20">
        <v>1</v>
      </c>
      <c r="E89" s="34">
        <v>231300</v>
      </c>
      <c r="F89" s="21">
        <f t="shared" si="6"/>
        <v>23.13</v>
      </c>
    </row>
    <row r="90" spans="1:6" ht="12.75">
      <c r="A90" s="16" t="s">
        <v>77</v>
      </c>
      <c r="B90" s="11" t="s">
        <v>39</v>
      </c>
      <c r="C90" s="12"/>
      <c r="D90" s="13"/>
      <c r="E90" s="33"/>
      <c r="F90" s="13">
        <v>96.55000000000001</v>
      </c>
    </row>
    <row r="91" spans="1:6" ht="12.75">
      <c r="A91" s="10"/>
      <c r="B91" s="11" t="s">
        <v>40</v>
      </c>
      <c r="C91" s="12"/>
      <c r="D91" s="13"/>
      <c r="E91" s="33"/>
      <c r="F91" s="13">
        <f>F90+F86+F60+F80</f>
        <v>3098.5300000000007</v>
      </c>
    </row>
    <row r="96" spans="1:6" ht="12">
      <c r="A96" s="1" t="s">
        <v>78</v>
      </c>
      <c r="B96" s="1"/>
      <c r="C96" s="1"/>
      <c r="D96" s="1"/>
      <c r="E96" s="1"/>
      <c r="F96" s="1"/>
    </row>
    <row r="97" spans="1:6" ht="14.25">
      <c r="A97" s="7" t="s">
        <v>79</v>
      </c>
      <c r="B97" s="7"/>
      <c r="C97" s="7"/>
      <c r="D97" s="7"/>
      <c r="E97" s="7"/>
      <c r="F97" s="7"/>
    </row>
    <row r="99" spans="1:6" ht="12">
      <c r="A99" s="8" t="s">
        <v>2</v>
      </c>
      <c r="B99" s="8" t="s">
        <v>3</v>
      </c>
      <c r="C99" s="8" t="s">
        <v>4</v>
      </c>
      <c r="D99" s="9" t="s">
        <v>5</v>
      </c>
      <c r="E99" s="9"/>
      <c r="F99" s="9"/>
    </row>
    <row r="100" spans="1:6" ht="12">
      <c r="A100" s="8"/>
      <c r="B100" s="8"/>
      <c r="C100" s="8"/>
      <c r="D100" s="8" t="s">
        <v>6</v>
      </c>
      <c r="E100" s="8" t="s">
        <v>7</v>
      </c>
      <c r="F100" s="8" t="s">
        <v>8</v>
      </c>
    </row>
    <row r="101" spans="1:6" ht="12.75">
      <c r="A101" s="10" t="s">
        <v>9</v>
      </c>
      <c r="B101" s="11" t="s">
        <v>55</v>
      </c>
      <c r="C101" s="12"/>
      <c r="D101" s="13"/>
      <c r="E101" s="33"/>
      <c r="F101" s="13">
        <f>SUM(F102:F111)</f>
        <v>408.46</v>
      </c>
    </row>
    <row r="102" spans="1:6" ht="12.75">
      <c r="A102" s="16">
        <v>1</v>
      </c>
      <c r="B102" s="17" t="s">
        <v>80</v>
      </c>
      <c r="C102" s="27" t="s">
        <v>28</v>
      </c>
      <c r="D102" s="38">
        <v>4889.65</v>
      </c>
      <c r="E102" s="34">
        <v>220</v>
      </c>
      <c r="F102" s="21">
        <f aca="true" t="shared" si="7" ref="F102:F111">TRUNC(D102*E102/10000,2)</f>
        <v>107.57</v>
      </c>
    </row>
    <row r="103" spans="1:6" ht="12.75">
      <c r="A103" s="16">
        <v>2</v>
      </c>
      <c r="B103" s="17" t="s">
        <v>81</v>
      </c>
      <c r="C103" s="18" t="s">
        <v>16</v>
      </c>
      <c r="D103" s="22">
        <v>4420</v>
      </c>
      <c r="E103" s="34">
        <v>240</v>
      </c>
      <c r="F103" s="21">
        <f t="shared" si="7"/>
        <v>106.08</v>
      </c>
    </row>
    <row r="104" spans="1:6" ht="12.75">
      <c r="A104" s="16">
        <v>3</v>
      </c>
      <c r="B104" s="17" t="s">
        <v>82</v>
      </c>
      <c r="C104" s="18" t="s">
        <v>18</v>
      </c>
      <c r="D104" s="19">
        <v>60</v>
      </c>
      <c r="E104" s="34">
        <v>1200</v>
      </c>
      <c r="F104" s="21">
        <f t="shared" si="7"/>
        <v>7.2</v>
      </c>
    </row>
    <row r="105" spans="1:6" ht="12.75">
      <c r="A105" s="16">
        <v>4</v>
      </c>
      <c r="B105" s="17" t="s">
        <v>20</v>
      </c>
      <c r="C105" s="18" t="s">
        <v>83</v>
      </c>
      <c r="D105" s="19">
        <v>12</v>
      </c>
      <c r="E105" s="34">
        <v>3860</v>
      </c>
      <c r="F105" s="21">
        <f t="shared" si="7"/>
        <v>4.63</v>
      </c>
    </row>
    <row r="106" spans="1:6" ht="12.75">
      <c r="A106" s="16">
        <v>5</v>
      </c>
      <c r="B106" s="17" t="s">
        <v>84</v>
      </c>
      <c r="C106" s="18" t="s">
        <v>16</v>
      </c>
      <c r="D106" s="19">
        <v>384</v>
      </c>
      <c r="E106" s="34">
        <v>650</v>
      </c>
      <c r="F106" s="21">
        <f t="shared" si="7"/>
        <v>24.96</v>
      </c>
    </row>
    <row r="107" spans="1:6" ht="12.75">
      <c r="A107" s="16">
        <v>6</v>
      </c>
      <c r="B107" s="17" t="s">
        <v>85</v>
      </c>
      <c r="C107" s="18" t="s">
        <v>16</v>
      </c>
      <c r="D107" s="19">
        <v>96</v>
      </c>
      <c r="E107" s="34">
        <v>1700</v>
      </c>
      <c r="F107" s="21">
        <f t="shared" si="7"/>
        <v>16.32</v>
      </c>
    </row>
    <row r="108" spans="1:6" ht="12.75">
      <c r="A108" s="16">
        <v>7</v>
      </c>
      <c r="B108" s="17" t="s">
        <v>86</v>
      </c>
      <c r="C108" s="18" t="s">
        <v>83</v>
      </c>
      <c r="D108" s="19">
        <v>2</v>
      </c>
      <c r="E108" s="34">
        <v>2500</v>
      </c>
      <c r="F108" s="21">
        <f t="shared" si="7"/>
        <v>0.5</v>
      </c>
    </row>
    <row r="109" spans="1:6" ht="12.75">
      <c r="A109" s="16">
        <v>8</v>
      </c>
      <c r="B109" s="17" t="s">
        <v>87</v>
      </c>
      <c r="C109" s="18" t="s">
        <v>21</v>
      </c>
      <c r="D109" s="19">
        <v>2</v>
      </c>
      <c r="E109" s="34">
        <v>120000</v>
      </c>
      <c r="F109" s="21">
        <f t="shared" si="7"/>
        <v>24</v>
      </c>
    </row>
    <row r="110" spans="1:6" ht="12.75">
      <c r="A110" s="16">
        <v>9</v>
      </c>
      <c r="B110" s="17" t="s">
        <v>45</v>
      </c>
      <c r="C110" s="18" t="s">
        <v>16</v>
      </c>
      <c r="D110" s="19">
        <v>2600</v>
      </c>
      <c r="E110" s="34">
        <v>220</v>
      </c>
      <c r="F110" s="21">
        <f t="shared" si="7"/>
        <v>57.2</v>
      </c>
    </row>
    <row r="111" spans="1:6" ht="12.75">
      <c r="A111" s="16">
        <v>10</v>
      </c>
      <c r="B111" s="17" t="s">
        <v>46</v>
      </c>
      <c r="C111" s="18" t="s">
        <v>24</v>
      </c>
      <c r="D111" s="38">
        <v>1</v>
      </c>
      <c r="E111" s="34">
        <v>600000</v>
      </c>
      <c r="F111" s="21">
        <f t="shared" si="7"/>
        <v>60</v>
      </c>
    </row>
    <row r="112" spans="1:6" ht="12.75">
      <c r="A112" s="28" t="s">
        <v>34</v>
      </c>
      <c r="B112" s="23" t="s">
        <v>88</v>
      </c>
      <c r="C112" s="29"/>
      <c r="D112" s="13"/>
      <c r="E112" s="37"/>
      <c r="F112" s="13">
        <f>SUM(F113:F122)</f>
        <v>1267.11</v>
      </c>
    </row>
    <row r="113" spans="1:6" ht="12.75">
      <c r="A113" s="30">
        <v>1</v>
      </c>
      <c r="B113" s="31" t="s">
        <v>89</v>
      </c>
      <c r="C113" s="27" t="s">
        <v>28</v>
      </c>
      <c r="D113" s="20">
        <v>5800</v>
      </c>
      <c r="E113" s="34">
        <v>240</v>
      </c>
      <c r="F113" s="21">
        <f aca="true" t="shared" si="8" ref="F113:F122">TRUNC(D113*E113/10000,2)</f>
        <v>139.2</v>
      </c>
    </row>
    <row r="114" spans="1:6" ht="24">
      <c r="A114" s="30">
        <v>2</v>
      </c>
      <c r="B114" s="31" t="s">
        <v>90</v>
      </c>
      <c r="C114" s="27" t="s">
        <v>28</v>
      </c>
      <c r="D114" s="20">
        <v>9126.4</v>
      </c>
      <c r="E114" s="34">
        <v>255</v>
      </c>
      <c r="F114" s="21">
        <f t="shared" si="8"/>
        <v>232.72</v>
      </c>
    </row>
    <row r="115" spans="1:6" ht="12.75">
      <c r="A115" s="30">
        <v>3</v>
      </c>
      <c r="B115" s="31" t="s">
        <v>91</v>
      </c>
      <c r="C115" s="27" t="s">
        <v>28</v>
      </c>
      <c r="D115" s="20">
        <v>23232</v>
      </c>
      <c r="E115" s="34">
        <v>240</v>
      </c>
      <c r="F115" s="21">
        <f t="shared" si="8"/>
        <v>557.56</v>
      </c>
    </row>
    <row r="116" spans="1:6" ht="12.75">
      <c r="A116" s="30">
        <v>4</v>
      </c>
      <c r="B116" s="31" t="s">
        <v>92</v>
      </c>
      <c r="C116" s="27" t="s">
        <v>28</v>
      </c>
      <c r="D116" s="20">
        <v>11296</v>
      </c>
      <c r="E116" s="34">
        <v>45</v>
      </c>
      <c r="F116" s="21">
        <f t="shared" si="8"/>
        <v>50.83</v>
      </c>
    </row>
    <row r="117" spans="1:6" ht="12.75">
      <c r="A117" s="30">
        <v>5</v>
      </c>
      <c r="B117" s="31" t="s">
        <v>93</v>
      </c>
      <c r="C117" s="27" t="s">
        <v>28</v>
      </c>
      <c r="D117" s="20">
        <v>8160</v>
      </c>
      <c r="E117" s="34">
        <v>35</v>
      </c>
      <c r="F117" s="21">
        <f t="shared" si="8"/>
        <v>28.56</v>
      </c>
    </row>
    <row r="118" spans="1:6" ht="12.75">
      <c r="A118" s="30">
        <v>6</v>
      </c>
      <c r="B118" s="31" t="s">
        <v>94</v>
      </c>
      <c r="C118" s="39" t="s">
        <v>28</v>
      </c>
      <c r="D118" s="20">
        <v>15072</v>
      </c>
      <c r="E118" s="34">
        <v>10</v>
      </c>
      <c r="F118" s="21">
        <f t="shared" si="8"/>
        <v>15.07</v>
      </c>
    </row>
    <row r="119" spans="1:6" ht="12.75">
      <c r="A119" s="30">
        <v>7</v>
      </c>
      <c r="B119" s="31" t="s">
        <v>95</v>
      </c>
      <c r="C119" s="32" t="s">
        <v>32</v>
      </c>
      <c r="D119" s="20">
        <v>1</v>
      </c>
      <c r="E119" s="34">
        <v>468792</v>
      </c>
      <c r="F119" s="21">
        <f t="shared" si="8"/>
        <v>46.87</v>
      </c>
    </row>
    <row r="120" spans="1:6" ht="12.75">
      <c r="A120" s="30">
        <v>8</v>
      </c>
      <c r="B120" s="31" t="s">
        <v>30</v>
      </c>
      <c r="C120" s="39" t="s">
        <v>28</v>
      </c>
      <c r="D120" s="20">
        <v>8687</v>
      </c>
      <c r="E120" s="34">
        <v>70</v>
      </c>
      <c r="F120" s="21">
        <f t="shared" si="8"/>
        <v>60.8</v>
      </c>
    </row>
    <row r="121" spans="1:6" ht="12.75">
      <c r="A121" s="30">
        <v>9</v>
      </c>
      <c r="B121" s="31" t="s">
        <v>96</v>
      </c>
      <c r="C121" s="32" t="s">
        <v>24</v>
      </c>
      <c r="D121" s="20">
        <v>1</v>
      </c>
      <c r="E121" s="34">
        <v>361603</v>
      </c>
      <c r="F121" s="21">
        <f t="shared" si="8"/>
        <v>36.16</v>
      </c>
    </row>
    <row r="122" spans="1:6" ht="12.75">
      <c r="A122" s="30">
        <v>10</v>
      </c>
      <c r="B122" s="31" t="s">
        <v>33</v>
      </c>
      <c r="C122" s="32" t="s">
        <v>32</v>
      </c>
      <c r="D122" s="20">
        <v>1</v>
      </c>
      <c r="E122" s="34">
        <v>993488</v>
      </c>
      <c r="F122" s="21">
        <f t="shared" si="8"/>
        <v>99.34</v>
      </c>
    </row>
    <row r="123" spans="1:6" ht="12.75">
      <c r="A123" s="28" t="s">
        <v>38</v>
      </c>
      <c r="B123" s="11" t="s">
        <v>35</v>
      </c>
      <c r="C123" s="11"/>
      <c r="D123" s="26"/>
      <c r="E123" s="37"/>
      <c r="F123" s="13">
        <f>SUM(F124:F125)</f>
        <v>10.94</v>
      </c>
    </row>
    <row r="124" spans="1:6" ht="12.75">
      <c r="A124" s="30">
        <v>1</v>
      </c>
      <c r="B124" s="40" t="s">
        <v>97</v>
      </c>
      <c r="C124" s="40" t="s">
        <v>98</v>
      </c>
      <c r="D124" s="20">
        <v>1</v>
      </c>
      <c r="E124" s="34">
        <v>79385.76</v>
      </c>
      <c r="F124" s="21">
        <f>TRUNC(D124*E124/10000,2)</f>
        <v>7.93</v>
      </c>
    </row>
    <row r="125" spans="1:6" ht="12.75">
      <c r="A125" s="30">
        <v>2</v>
      </c>
      <c r="B125" s="40" t="s">
        <v>75</v>
      </c>
      <c r="C125" s="40" t="s">
        <v>37</v>
      </c>
      <c r="D125" s="20">
        <v>1</v>
      </c>
      <c r="E125" s="34">
        <v>30100</v>
      </c>
      <c r="F125" s="21">
        <f>TRUNC(D125*E125/10000,2)</f>
        <v>3.01</v>
      </c>
    </row>
    <row r="126" spans="1:6" ht="12.75">
      <c r="A126" s="10" t="s">
        <v>77</v>
      </c>
      <c r="B126" s="11" t="s">
        <v>39</v>
      </c>
      <c r="C126" s="12"/>
      <c r="D126" s="13"/>
      <c r="E126" s="33"/>
      <c r="F126" s="13">
        <v>43.8</v>
      </c>
    </row>
    <row r="127" spans="1:6" ht="12.75">
      <c r="A127" s="10"/>
      <c r="B127" s="10" t="s">
        <v>40</v>
      </c>
      <c r="C127" s="12"/>
      <c r="D127" s="13"/>
      <c r="E127" s="33"/>
      <c r="F127" s="13">
        <f>F126+F112+F101+F123</f>
        <v>1730.31</v>
      </c>
    </row>
    <row r="133" spans="1:6" ht="12">
      <c r="A133" s="1" t="s">
        <v>99</v>
      </c>
      <c r="B133" s="1"/>
      <c r="C133" s="1"/>
      <c r="D133" s="1"/>
      <c r="E133" s="1"/>
      <c r="F133" s="1"/>
    </row>
    <row r="134" spans="1:6" ht="14.25">
      <c r="A134" s="7" t="s">
        <v>100</v>
      </c>
      <c r="B134" s="7"/>
      <c r="C134" s="7"/>
      <c r="D134" s="7"/>
      <c r="E134" s="7"/>
      <c r="F134" s="7"/>
    </row>
    <row r="136" spans="1:6" ht="12">
      <c r="A136" s="8" t="s">
        <v>2</v>
      </c>
      <c r="B136" s="8" t="s">
        <v>3</v>
      </c>
      <c r="C136" s="8" t="s">
        <v>4</v>
      </c>
      <c r="D136" s="9" t="s">
        <v>5</v>
      </c>
      <c r="E136" s="9"/>
      <c r="F136" s="9"/>
    </row>
    <row r="137" spans="1:6" ht="12">
      <c r="A137" s="8"/>
      <c r="B137" s="8"/>
      <c r="C137" s="8"/>
      <c r="D137" s="8" t="s">
        <v>6</v>
      </c>
      <c r="E137" s="8" t="s">
        <v>7</v>
      </c>
      <c r="F137" s="8" t="s">
        <v>8</v>
      </c>
    </row>
    <row r="138" spans="1:6" ht="12.75">
      <c r="A138" s="41" t="s">
        <v>9</v>
      </c>
      <c r="B138" s="41" t="s">
        <v>10</v>
      </c>
      <c r="C138" s="41"/>
      <c r="D138" s="42"/>
      <c r="E138" s="42"/>
      <c r="F138" s="42">
        <f>SUM(F139:F144)</f>
        <v>574.15</v>
      </c>
    </row>
    <row r="139" spans="1:6" ht="12.75">
      <c r="A139" s="41">
        <v>1</v>
      </c>
      <c r="B139" s="43" t="s">
        <v>101</v>
      </c>
      <c r="C139" s="43" t="s">
        <v>102</v>
      </c>
      <c r="D139" s="44">
        <v>74903</v>
      </c>
      <c r="E139" s="44">
        <v>22</v>
      </c>
      <c r="F139" s="45">
        <f aca="true" t="shared" si="9" ref="F139:F144">TRUNC(D139*E139/10000,2)</f>
        <v>164.78</v>
      </c>
    </row>
    <row r="140" spans="1:6" ht="12.75">
      <c r="A140" s="41">
        <v>2</v>
      </c>
      <c r="B140" s="43" t="s">
        <v>103</v>
      </c>
      <c r="C140" s="46" t="s">
        <v>28</v>
      </c>
      <c r="D140" s="44">
        <v>3948</v>
      </c>
      <c r="E140" s="44">
        <v>240</v>
      </c>
      <c r="F140" s="45">
        <f t="shared" si="9"/>
        <v>94.75</v>
      </c>
    </row>
    <row r="141" spans="1:6" ht="12.75">
      <c r="A141" s="41">
        <v>3</v>
      </c>
      <c r="B141" s="43" t="s">
        <v>104</v>
      </c>
      <c r="C141" s="43" t="s">
        <v>24</v>
      </c>
      <c r="D141" s="44">
        <v>1</v>
      </c>
      <c r="E141" s="44">
        <f>782606-237621</f>
        <v>544985</v>
      </c>
      <c r="F141" s="45">
        <f t="shared" si="9"/>
        <v>54.49</v>
      </c>
    </row>
    <row r="142" spans="1:6" ht="12.75">
      <c r="A142" s="41">
        <v>4</v>
      </c>
      <c r="B142" s="43" t="s">
        <v>105</v>
      </c>
      <c r="C142" s="43" t="s">
        <v>24</v>
      </c>
      <c r="D142" s="44">
        <v>1</v>
      </c>
      <c r="E142" s="44">
        <v>1702809</v>
      </c>
      <c r="F142" s="45">
        <f t="shared" si="9"/>
        <v>170.28</v>
      </c>
    </row>
    <row r="143" spans="1:6" ht="12.75">
      <c r="A143" s="41">
        <v>5</v>
      </c>
      <c r="B143" s="43" t="s">
        <v>106</v>
      </c>
      <c r="C143" s="43" t="s">
        <v>24</v>
      </c>
      <c r="D143" s="44">
        <v>1</v>
      </c>
      <c r="E143" s="44">
        <v>572447</v>
      </c>
      <c r="F143" s="45">
        <f t="shared" si="9"/>
        <v>57.24</v>
      </c>
    </row>
    <row r="144" spans="1:6" ht="12.75">
      <c r="A144" s="41">
        <v>6</v>
      </c>
      <c r="B144" s="43" t="s">
        <v>45</v>
      </c>
      <c r="C144" s="43" t="s">
        <v>16</v>
      </c>
      <c r="D144" s="44">
        <v>1735</v>
      </c>
      <c r="E144" s="44">
        <v>188</v>
      </c>
      <c r="F144" s="45">
        <f t="shared" si="9"/>
        <v>32.61</v>
      </c>
    </row>
    <row r="145" spans="1:6" ht="12.75">
      <c r="A145" s="41" t="s">
        <v>34</v>
      </c>
      <c r="B145" s="41" t="s">
        <v>35</v>
      </c>
      <c r="C145" s="41"/>
      <c r="D145" s="42"/>
      <c r="E145" s="42"/>
      <c r="F145" s="42">
        <f>SUM(F146:F150)</f>
        <v>944.5500000000001</v>
      </c>
    </row>
    <row r="146" spans="1:6" ht="12.75">
      <c r="A146" s="43">
        <v>1</v>
      </c>
      <c r="B146" s="43" t="s">
        <v>107</v>
      </c>
      <c r="C146" s="43" t="s">
        <v>24</v>
      </c>
      <c r="D146" s="44">
        <v>1</v>
      </c>
      <c r="E146" s="44">
        <v>1989410</v>
      </c>
      <c r="F146" s="45">
        <f>TRUNC(D146*E146/10000,2)</f>
        <v>198.94</v>
      </c>
    </row>
    <row r="147" spans="1:6" ht="12.75">
      <c r="A147" s="43">
        <v>2</v>
      </c>
      <c r="B147" s="43" t="s">
        <v>108</v>
      </c>
      <c r="C147" s="43" t="s">
        <v>24</v>
      </c>
      <c r="D147" s="44">
        <v>1</v>
      </c>
      <c r="E147" s="44">
        <v>5754700</v>
      </c>
      <c r="F147" s="45">
        <f>TRUNC(D147*E147/10000,2)</f>
        <v>575.47</v>
      </c>
    </row>
    <row r="148" spans="1:6" ht="12.75">
      <c r="A148" s="43">
        <v>3</v>
      </c>
      <c r="B148" s="43" t="s">
        <v>109</v>
      </c>
      <c r="C148" s="43" t="s">
        <v>32</v>
      </c>
      <c r="D148" s="44">
        <v>2</v>
      </c>
      <c r="E148" s="44">
        <v>187000</v>
      </c>
      <c r="F148" s="45">
        <f>TRUNC(D148*E148/10000,2)</f>
        <v>37.4</v>
      </c>
    </row>
    <row r="149" spans="1:6" ht="12.75">
      <c r="A149" s="43">
        <v>4</v>
      </c>
      <c r="B149" s="43" t="s">
        <v>110</v>
      </c>
      <c r="C149" s="43" t="s">
        <v>24</v>
      </c>
      <c r="D149" s="44">
        <v>1</v>
      </c>
      <c r="E149" s="44">
        <v>854964</v>
      </c>
      <c r="F149" s="45">
        <f>TRUNC(D149*E149/10000,2)</f>
        <v>85.49</v>
      </c>
    </row>
    <row r="150" spans="1:6" ht="12.75">
      <c r="A150" s="43">
        <v>5</v>
      </c>
      <c r="B150" s="43" t="s">
        <v>111</v>
      </c>
      <c r="C150" s="43" t="s">
        <v>24</v>
      </c>
      <c r="D150" s="44">
        <v>1</v>
      </c>
      <c r="E150" s="44">
        <v>472500</v>
      </c>
      <c r="F150" s="45">
        <f>TRUNC(D150*E150/10000,2)</f>
        <v>47.25</v>
      </c>
    </row>
    <row r="151" spans="1:6" ht="12.75">
      <c r="A151" s="41" t="s">
        <v>38</v>
      </c>
      <c r="B151" s="41" t="s">
        <v>39</v>
      </c>
      <c r="C151" s="41"/>
      <c r="D151" s="47"/>
      <c r="E151" s="47"/>
      <c r="F151" s="42">
        <v>45.34</v>
      </c>
    </row>
    <row r="152" spans="1:6" ht="12.75">
      <c r="A152" s="41"/>
      <c r="B152" s="48" t="s">
        <v>40</v>
      </c>
      <c r="C152" s="41"/>
      <c r="D152" s="42"/>
      <c r="E152" s="42"/>
      <c r="F152" s="42">
        <f>SUM(F138,F145,F151)</f>
        <v>1564.04</v>
      </c>
    </row>
    <row r="157" spans="1:6" ht="12">
      <c r="A157" s="1" t="s">
        <v>112</v>
      </c>
      <c r="B157" s="1"/>
      <c r="C157" s="1"/>
      <c r="D157" s="1"/>
      <c r="E157" s="1"/>
      <c r="F157" s="1"/>
    </row>
    <row r="158" spans="1:6" ht="14.25">
      <c r="A158" s="7" t="s">
        <v>113</v>
      </c>
      <c r="B158" s="7"/>
      <c r="C158" s="7"/>
      <c r="D158" s="7"/>
      <c r="E158" s="7"/>
      <c r="F158" s="7"/>
    </row>
    <row r="160" spans="1:6" ht="12">
      <c r="A160" s="8" t="s">
        <v>2</v>
      </c>
      <c r="B160" s="8" t="s">
        <v>3</v>
      </c>
      <c r="C160" s="8" t="s">
        <v>4</v>
      </c>
      <c r="D160" s="9" t="s">
        <v>5</v>
      </c>
      <c r="E160" s="9"/>
      <c r="F160" s="9"/>
    </row>
    <row r="161" spans="1:6" ht="12">
      <c r="A161" s="8"/>
      <c r="B161" s="8"/>
      <c r="C161" s="8"/>
      <c r="D161" s="8" t="s">
        <v>6</v>
      </c>
      <c r="E161" s="8" t="s">
        <v>7</v>
      </c>
      <c r="F161" s="8" t="s">
        <v>8</v>
      </c>
    </row>
    <row r="162" spans="1:6" ht="12.75">
      <c r="A162" s="10" t="s">
        <v>9</v>
      </c>
      <c r="B162" s="11" t="s">
        <v>12</v>
      </c>
      <c r="C162" s="12"/>
      <c r="D162" s="13"/>
      <c r="E162" s="49"/>
      <c r="F162" s="13">
        <f>SUM(F163:F168)</f>
        <v>4196.72</v>
      </c>
    </row>
    <row r="163" spans="1:6" ht="12.75">
      <c r="A163" s="30">
        <v>1</v>
      </c>
      <c r="B163" s="17" t="s">
        <v>114</v>
      </c>
      <c r="C163" s="50" t="s">
        <v>28</v>
      </c>
      <c r="D163" s="20">
        <v>167424</v>
      </c>
      <c r="E163" s="51">
        <v>235</v>
      </c>
      <c r="F163" s="21">
        <f aca="true" t="shared" si="10" ref="F163:F168">TRUNC(D163*E163/10000,2)</f>
        <v>3934.46</v>
      </c>
    </row>
    <row r="164" spans="1:6" ht="12.75">
      <c r="A164" s="30">
        <v>2</v>
      </c>
      <c r="B164" s="17" t="s">
        <v>115</v>
      </c>
      <c r="C164" s="50" t="s">
        <v>18</v>
      </c>
      <c r="D164" s="19">
        <v>131</v>
      </c>
      <c r="E164" s="51">
        <v>2925</v>
      </c>
      <c r="F164" s="21">
        <f t="shared" si="10"/>
        <v>38.31</v>
      </c>
    </row>
    <row r="165" spans="1:6" ht="12.75">
      <c r="A165" s="30">
        <v>3</v>
      </c>
      <c r="B165" s="17" t="s">
        <v>116</v>
      </c>
      <c r="C165" s="50" t="s">
        <v>16</v>
      </c>
      <c r="D165" s="19">
        <v>3505</v>
      </c>
      <c r="E165" s="51">
        <v>220</v>
      </c>
      <c r="F165" s="21">
        <f t="shared" si="10"/>
        <v>77.11</v>
      </c>
    </row>
    <row r="166" spans="1:6" ht="12.75">
      <c r="A166" s="30">
        <v>4</v>
      </c>
      <c r="B166" s="17" t="s">
        <v>117</v>
      </c>
      <c r="C166" s="50" t="s">
        <v>24</v>
      </c>
      <c r="D166" s="19">
        <v>2</v>
      </c>
      <c r="E166" s="51">
        <v>682776</v>
      </c>
      <c r="F166" s="21">
        <f t="shared" si="10"/>
        <v>136.55</v>
      </c>
    </row>
    <row r="167" spans="1:6" ht="12.75">
      <c r="A167" s="30">
        <v>5</v>
      </c>
      <c r="B167" s="17" t="s">
        <v>118</v>
      </c>
      <c r="C167" s="50" t="s">
        <v>83</v>
      </c>
      <c r="D167" s="19">
        <v>13</v>
      </c>
      <c r="E167" s="52">
        <v>3300</v>
      </c>
      <c r="F167" s="21">
        <f t="shared" si="10"/>
        <v>4.29</v>
      </c>
    </row>
    <row r="168" spans="1:6" ht="12.75">
      <c r="A168" s="30">
        <v>6</v>
      </c>
      <c r="B168" s="17" t="s">
        <v>119</v>
      </c>
      <c r="C168" s="50" t="s">
        <v>32</v>
      </c>
      <c r="D168" s="19">
        <v>2</v>
      </c>
      <c r="E168" s="52">
        <v>30000</v>
      </c>
      <c r="F168" s="21">
        <f t="shared" si="10"/>
        <v>6</v>
      </c>
    </row>
    <row r="169" spans="1:6" ht="12.75">
      <c r="A169" s="16" t="s">
        <v>34</v>
      </c>
      <c r="B169" s="11" t="s">
        <v>39</v>
      </c>
      <c r="C169" s="12"/>
      <c r="D169" s="26"/>
      <c r="E169" s="49"/>
      <c r="F169" s="13">
        <v>134.6</v>
      </c>
    </row>
    <row r="170" spans="1:6" ht="12.75">
      <c r="A170" s="10"/>
      <c r="B170" s="10" t="s">
        <v>40</v>
      </c>
      <c r="C170" s="12"/>
      <c r="D170" s="13"/>
      <c r="E170" s="49"/>
      <c r="F170" s="13">
        <f>SUM(F162,F169)</f>
        <v>4331.320000000001</v>
      </c>
    </row>
  </sheetData>
  <sheetProtection/>
  <mergeCells count="30">
    <mergeCell ref="A2:F2"/>
    <mergeCell ref="D4:F4"/>
    <mergeCell ref="A30:F30"/>
    <mergeCell ref="D32:F32"/>
    <mergeCell ref="A56:F56"/>
    <mergeCell ref="D58:F58"/>
    <mergeCell ref="A97:F97"/>
    <mergeCell ref="D99:F99"/>
    <mergeCell ref="A134:F134"/>
    <mergeCell ref="D136:F136"/>
    <mergeCell ref="A158:F158"/>
    <mergeCell ref="D160:F160"/>
    <mergeCell ref="A4:A5"/>
    <mergeCell ref="A32:A33"/>
    <mergeCell ref="A58:A59"/>
    <mergeCell ref="A99:A100"/>
    <mergeCell ref="A136:A137"/>
    <mergeCell ref="A160:A161"/>
    <mergeCell ref="B4:B5"/>
    <mergeCell ref="B32:B33"/>
    <mergeCell ref="B58:B59"/>
    <mergeCell ref="B99:B100"/>
    <mergeCell ref="B136:B137"/>
    <mergeCell ref="B160:B161"/>
    <mergeCell ref="C4:C5"/>
    <mergeCell ref="C32:C33"/>
    <mergeCell ref="C58:C59"/>
    <mergeCell ref="C99:C100"/>
    <mergeCell ref="C136:C137"/>
    <mergeCell ref="C160:C161"/>
  </mergeCells>
  <printOptions/>
  <pageMargins left="0.56" right="0.5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张妍琼</dc:creator>
  <cp:keywords/>
  <dc:description/>
  <cp:lastModifiedBy>yms</cp:lastModifiedBy>
  <dcterms:created xsi:type="dcterms:W3CDTF">2021-06-28T07:03:34Z</dcterms:created>
  <dcterms:modified xsi:type="dcterms:W3CDTF">2023-11-22T01:38:07Z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3678E114AAB547B3AF76C1292946C236_12</vt:lpwstr>
  </property>
</Properties>
</file>